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MMY\Quan nam son\2020\Q2\Congno\"/>
    </mc:Choice>
  </mc:AlternateContent>
  <xr:revisionPtr revIDLastSave="0" documentId="13_ncr:1_{0FD73D93-D33A-4F48-B1ED-69BBD1848A1D}" xr6:coauthVersionLast="45" xr6:coauthVersionMax="45" xr10:uidLastSave="{00000000-0000-0000-0000-000000000000}"/>
  <bookViews>
    <workbookView xWindow="-120" yWindow="-120" windowWidth="20730" windowHeight="11160" activeTab="1" xr2:uid="{B2EEE9FF-13F0-4D88-8C99-622E11204927}"/>
  </bookViews>
  <sheets>
    <sheet name="ThongtinDN" sheetId="4" r:id="rId1"/>
    <sheet name="Nhap-xuat" sheetId="1" r:id="rId2"/>
    <sheet name="TonghopNXT" sheetId="2" r:id="rId3"/>
    <sheet name="DMKH" sheetId="3" r:id="rId4"/>
    <sheet name="Huongdan" sheetId="5" r:id="rId5"/>
  </sheets>
  <externalReferences>
    <externalReference r:id="rId6"/>
  </externalReferences>
  <definedNames>
    <definedName name="_xlnm._FilterDatabase" localSheetId="1" hidden="1">'Nhap-xuat'!$A$8:$Y$96</definedName>
    <definedName name="makhachhang">DMKH!$A$7:$A$100</definedName>
    <definedName name="mavattu">TonghopNXT!$A$9:$A$100</definedName>
    <definedName name="mavt">TonghopNXT!$A$9:$A$100</definedName>
    <definedName name="ngay1">ThongtinDN!$D$13</definedName>
    <definedName name="ngay2">ThongtinDN!$D$14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7" i="1" l="1"/>
  <c r="F97" i="1"/>
  <c r="G97" i="1"/>
  <c r="J97" i="1"/>
  <c r="C98" i="1"/>
  <c r="F98" i="1"/>
  <c r="G98" i="1"/>
  <c r="J98" i="1"/>
  <c r="C99" i="1"/>
  <c r="F99" i="1"/>
  <c r="G99" i="1"/>
  <c r="J99" i="1"/>
  <c r="C100" i="1"/>
  <c r="F100" i="1"/>
  <c r="G100" i="1"/>
  <c r="J100" i="1"/>
  <c r="C101" i="1"/>
  <c r="F101" i="1"/>
  <c r="G101" i="1"/>
  <c r="J101" i="1"/>
  <c r="C102" i="1"/>
  <c r="F102" i="1"/>
  <c r="G102" i="1"/>
  <c r="J102" i="1"/>
  <c r="C103" i="1"/>
  <c r="F103" i="1"/>
  <c r="G103" i="1"/>
  <c r="J103" i="1"/>
  <c r="C104" i="1"/>
  <c r="F104" i="1"/>
  <c r="G104" i="1"/>
  <c r="J104" i="1"/>
  <c r="C105" i="1"/>
  <c r="F105" i="1"/>
  <c r="G105" i="1"/>
  <c r="J105" i="1"/>
  <c r="C106" i="1"/>
  <c r="F106" i="1"/>
  <c r="G106" i="1"/>
  <c r="J106" i="1"/>
  <c r="C107" i="1"/>
  <c r="F107" i="1"/>
  <c r="G107" i="1"/>
  <c r="J107" i="1"/>
  <c r="C108" i="1"/>
  <c r="F108" i="1"/>
  <c r="G108" i="1"/>
  <c r="J108" i="1"/>
  <c r="C109" i="1"/>
  <c r="F109" i="1"/>
  <c r="G109" i="1"/>
  <c r="J109" i="1"/>
  <c r="C110" i="1"/>
  <c r="F110" i="1"/>
  <c r="G110" i="1"/>
  <c r="J110" i="1"/>
  <c r="C111" i="1"/>
  <c r="F111" i="1"/>
  <c r="G111" i="1"/>
  <c r="J111" i="1"/>
  <c r="C112" i="1"/>
  <c r="F112" i="1"/>
  <c r="G112" i="1"/>
  <c r="J112" i="1"/>
  <c r="C113" i="1"/>
  <c r="F113" i="1"/>
  <c r="G113" i="1"/>
  <c r="J113" i="1"/>
  <c r="C114" i="1"/>
  <c r="F114" i="1"/>
  <c r="G114" i="1"/>
  <c r="J114" i="1"/>
  <c r="C115" i="1"/>
  <c r="F115" i="1"/>
  <c r="G115" i="1"/>
  <c r="J115" i="1"/>
  <c r="C116" i="1"/>
  <c r="F116" i="1"/>
  <c r="G116" i="1"/>
  <c r="J116" i="1"/>
  <c r="C117" i="1"/>
  <c r="F117" i="1"/>
  <c r="G117" i="1"/>
  <c r="J117" i="1"/>
  <c r="C118" i="1"/>
  <c r="F118" i="1"/>
  <c r="G118" i="1"/>
  <c r="J118" i="1"/>
  <c r="C119" i="1"/>
  <c r="F119" i="1"/>
  <c r="G119" i="1"/>
  <c r="J119" i="1"/>
  <c r="C120" i="1"/>
  <c r="F120" i="1"/>
  <c r="G120" i="1"/>
  <c r="J120" i="1"/>
  <c r="C121" i="1"/>
  <c r="F121" i="1"/>
  <c r="G121" i="1"/>
  <c r="J121" i="1"/>
  <c r="C122" i="1"/>
  <c r="F122" i="1"/>
  <c r="G122" i="1"/>
  <c r="J122" i="1"/>
  <c r="C123" i="1"/>
  <c r="F123" i="1"/>
  <c r="G123" i="1"/>
  <c r="J123" i="1"/>
  <c r="C124" i="1"/>
  <c r="F124" i="1"/>
  <c r="G124" i="1"/>
  <c r="J124" i="1"/>
  <c r="C125" i="1"/>
  <c r="F125" i="1"/>
  <c r="G125" i="1"/>
  <c r="J125" i="1"/>
  <c r="C126" i="1"/>
  <c r="F126" i="1"/>
  <c r="G126" i="1"/>
  <c r="J126" i="1"/>
  <c r="C127" i="1"/>
  <c r="F127" i="1"/>
  <c r="G127" i="1"/>
  <c r="J127" i="1"/>
  <c r="C128" i="1"/>
  <c r="F128" i="1"/>
  <c r="G128" i="1"/>
  <c r="J128" i="1"/>
  <c r="C129" i="1"/>
  <c r="F129" i="1"/>
  <c r="G129" i="1"/>
  <c r="J129" i="1"/>
  <c r="C130" i="1"/>
  <c r="F130" i="1"/>
  <c r="G130" i="1"/>
  <c r="J130" i="1"/>
  <c r="C131" i="1"/>
  <c r="F131" i="1"/>
  <c r="G131" i="1"/>
  <c r="J131" i="1"/>
  <c r="C132" i="1"/>
  <c r="F132" i="1"/>
  <c r="G132" i="1"/>
  <c r="J132" i="1"/>
  <c r="C133" i="1"/>
  <c r="F133" i="1"/>
  <c r="G133" i="1"/>
  <c r="J133" i="1"/>
  <c r="C134" i="1"/>
  <c r="F134" i="1"/>
  <c r="G134" i="1"/>
  <c r="J134" i="1"/>
  <c r="C135" i="1"/>
  <c r="F135" i="1"/>
  <c r="G135" i="1"/>
  <c r="J135" i="1"/>
  <c r="C136" i="1"/>
  <c r="F136" i="1"/>
  <c r="G136" i="1"/>
  <c r="J136" i="1"/>
  <c r="C137" i="1"/>
  <c r="F137" i="1"/>
  <c r="G137" i="1"/>
  <c r="J137" i="1"/>
  <c r="C138" i="1"/>
  <c r="F138" i="1"/>
  <c r="G138" i="1"/>
  <c r="J138" i="1"/>
  <c r="C139" i="1"/>
  <c r="F139" i="1"/>
  <c r="G139" i="1"/>
  <c r="J139" i="1"/>
  <c r="C140" i="1"/>
  <c r="F140" i="1"/>
  <c r="G140" i="1"/>
  <c r="J140" i="1"/>
  <c r="C141" i="1"/>
  <c r="F141" i="1"/>
  <c r="G141" i="1"/>
  <c r="J141" i="1"/>
  <c r="C142" i="1"/>
  <c r="F142" i="1"/>
  <c r="G142" i="1"/>
  <c r="J142" i="1"/>
  <c r="C143" i="1"/>
  <c r="F143" i="1"/>
  <c r="G143" i="1"/>
  <c r="J143" i="1"/>
  <c r="C144" i="1"/>
  <c r="F144" i="1"/>
  <c r="G144" i="1"/>
  <c r="J144" i="1"/>
  <c r="C145" i="1"/>
  <c r="F145" i="1"/>
  <c r="G145" i="1"/>
  <c r="J145" i="1"/>
  <c r="C146" i="1"/>
  <c r="F146" i="1"/>
  <c r="G146" i="1"/>
  <c r="J146" i="1"/>
  <c r="C147" i="1"/>
  <c r="F147" i="1"/>
  <c r="G147" i="1"/>
  <c r="J147" i="1"/>
  <c r="C148" i="1"/>
  <c r="F148" i="1"/>
  <c r="G148" i="1"/>
  <c r="J148" i="1"/>
  <c r="C149" i="1"/>
  <c r="F149" i="1"/>
  <c r="G149" i="1"/>
  <c r="J149" i="1"/>
  <c r="C150" i="1"/>
  <c r="F150" i="1"/>
  <c r="G150" i="1"/>
  <c r="J150" i="1"/>
  <c r="C151" i="1"/>
  <c r="F151" i="1"/>
  <c r="G151" i="1"/>
  <c r="J151" i="1"/>
  <c r="C152" i="1"/>
  <c r="F152" i="1"/>
  <c r="G152" i="1"/>
  <c r="J152" i="1"/>
  <c r="C153" i="1"/>
  <c r="F153" i="1"/>
  <c r="G153" i="1"/>
  <c r="J153" i="1"/>
  <c r="C154" i="1"/>
  <c r="F154" i="1"/>
  <c r="G154" i="1"/>
  <c r="J154" i="1"/>
  <c r="C155" i="1"/>
  <c r="F155" i="1"/>
  <c r="G155" i="1"/>
  <c r="J155" i="1"/>
  <c r="C156" i="1"/>
  <c r="F156" i="1"/>
  <c r="G156" i="1"/>
  <c r="J156" i="1"/>
  <c r="C157" i="1"/>
  <c r="F157" i="1"/>
  <c r="G157" i="1"/>
  <c r="J157" i="1"/>
  <c r="C158" i="1"/>
  <c r="F158" i="1"/>
  <c r="G158" i="1"/>
  <c r="J158" i="1"/>
  <c r="C159" i="1"/>
  <c r="F159" i="1"/>
  <c r="G159" i="1"/>
  <c r="J159" i="1"/>
  <c r="C160" i="1"/>
  <c r="F160" i="1"/>
  <c r="G160" i="1"/>
  <c r="J160" i="1"/>
  <c r="C161" i="1"/>
  <c r="F161" i="1"/>
  <c r="G161" i="1"/>
  <c r="J161" i="1"/>
  <c r="C162" i="1"/>
  <c r="F162" i="1"/>
  <c r="G162" i="1"/>
  <c r="J162" i="1"/>
  <c r="C163" i="1"/>
  <c r="F163" i="1"/>
  <c r="G163" i="1"/>
  <c r="J163" i="1"/>
  <c r="C164" i="1"/>
  <c r="F164" i="1"/>
  <c r="G164" i="1"/>
  <c r="J164" i="1"/>
  <c r="C165" i="1"/>
  <c r="F165" i="1"/>
  <c r="G165" i="1"/>
  <c r="J165" i="1"/>
  <c r="C166" i="1"/>
  <c r="F166" i="1"/>
  <c r="G166" i="1"/>
  <c r="J166" i="1"/>
  <c r="C167" i="1"/>
  <c r="F167" i="1"/>
  <c r="G167" i="1"/>
  <c r="J167" i="1"/>
  <c r="C168" i="1"/>
  <c r="F168" i="1"/>
  <c r="G168" i="1"/>
  <c r="J168" i="1"/>
  <c r="C169" i="1"/>
  <c r="F169" i="1"/>
  <c r="G169" i="1"/>
  <c r="J169" i="1"/>
  <c r="C170" i="1"/>
  <c r="F170" i="1"/>
  <c r="G170" i="1"/>
  <c r="J170" i="1"/>
  <c r="C171" i="1"/>
  <c r="F171" i="1"/>
  <c r="G171" i="1"/>
  <c r="J171" i="1"/>
  <c r="C172" i="1"/>
  <c r="F172" i="1"/>
  <c r="G172" i="1"/>
  <c r="J172" i="1"/>
  <c r="C173" i="1"/>
  <c r="F173" i="1"/>
  <c r="G173" i="1"/>
  <c r="J173" i="1"/>
  <c r="C174" i="1"/>
  <c r="F174" i="1"/>
  <c r="G174" i="1"/>
  <c r="J174" i="1"/>
  <c r="C175" i="1"/>
  <c r="F175" i="1"/>
  <c r="G175" i="1"/>
  <c r="J175" i="1"/>
  <c r="C176" i="1"/>
  <c r="F176" i="1"/>
  <c r="G176" i="1"/>
  <c r="J176" i="1"/>
  <c r="C177" i="1"/>
  <c r="F177" i="1"/>
  <c r="G177" i="1"/>
  <c r="J177" i="1"/>
  <c r="C178" i="1"/>
  <c r="F178" i="1"/>
  <c r="G178" i="1"/>
  <c r="J178" i="1"/>
  <c r="C179" i="1"/>
  <c r="F179" i="1"/>
  <c r="G179" i="1"/>
  <c r="J179" i="1"/>
  <c r="C180" i="1"/>
  <c r="F180" i="1"/>
  <c r="G180" i="1"/>
  <c r="J180" i="1"/>
  <c r="C181" i="1"/>
  <c r="F181" i="1"/>
  <c r="G181" i="1"/>
  <c r="J181" i="1"/>
  <c r="C182" i="1"/>
  <c r="F182" i="1"/>
  <c r="G182" i="1"/>
  <c r="J182" i="1"/>
  <c r="C183" i="1"/>
  <c r="F183" i="1"/>
  <c r="G183" i="1"/>
  <c r="J183" i="1"/>
  <c r="C184" i="1"/>
  <c r="F184" i="1"/>
  <c r="G184" i="1"/>
  <c r="J184" i="1"/>
  <c r="C185" i="1"/>
  <c r="F185" i="1"/>
  <c r="G185" i="1"/>
  <c r="J185" i="1"/>
  <c r="C186" i="1"/>
  <c r="F186" i="1"/>
  <c r="G186" i="1"/>
  <c r="J186" i="1"/>
  <c r="C187" i="1"/>
  <c r="F187" i="1"/>
  <c r="G187" i="1"/>
  <c r="J187" i="1"/>
  <c r="C188" i="1"/>
  <c r="F188" i="1"/>
  <c r="G188" i="1"/>
  <c r="J188" i="1"/>
  <c r="C189" i="1"/>
  <c r="F189" i="1"/>
  <c r="G189" i="1"/>
  <c r="J189" i="1"/>
  <c r="C190" i="1"/>
  <c r="F190" i="1"/>
  <c r="G190" i="1"/>
  <c r="J190" i="1"/>
  <c r="C191" i="1"/>
  <c r="F191" i="1"/>
  <c r="G191" i="1"/>
  <c r="J191" i="1"/>
  <c r="C192" i="1"/>
  <c r="F192" i="1"/>
  <c r="G192" i="1"/>
  <c r="J192" i="1"/>
  <c r="C193" i="1"/>
  <c r="F193" i="1"/>
  <c r="G193" i="1"/>
  <c r="J193" i="1"/>
  <c r="C194" i="1"/>
  <c r="F194" i="1"/>
  <c r="G194" i="1"/>
  <c r="J194" i="1"/>
  <c r="C195" i="1"/>
  <c r="F195" i="1"/>
  <c r="G195" i="1"/>
  <c r="J195" i="1"/>
  <c r="C196" i="1"/>
  <c r="F196" i="1"/>
  <c r="G196" i="1"/>
  <c r="J196" i="1"/>
  <c r="C197" i="1"/>
  <c r="F197" i="1"/>
  <c r="G197" i="1"/>
  <c r="J197" i="1"/>
  <c r="C198" i="1"/>
  <c r="F198" i="1"/>
  <c r="G198" i="1"/>
  <c r="J198" i="1"/>
  <c r="C199" i="1"/>
  <c r="F199" i="1"/>
  <c r="G199" i="1"/>
  <c r="J199" i="1"/>
  <c r="C200" i="1"/>
  <c r="F200" i="1"/>
  <c r="G200" i="1"/>
  <c r="J200" i="1"/>
  <c r="C201" i="1"/>
  <c r="F201" i="1"/>
  <c r="G201" i="1"/>
  <c r="J201" i="1"/>
  <c r="C202" i="1"/>
  <c r="F202" i="1"/>
  <c r="G202" i="1"/>
  <c r="J202" i="1"/>
  <c r="C203" i="1"/>
  <c r="F203" i="1"/>
  <c r="G203" i="1"/>
  <c r="J203" i="1"/>
  <c r="C204" i="1"/>
  <c r="F204" i="1"/>
  <c r="G204" i="1"/>
  <c r="J204" i="1"/>
  <c r="C205" i="1"/>
  <c r="F205" i="1"/>
  <c r="G205" i="1"/>
  <c r="J205" i="1"/>
  <c r="C206" i="1"/>
  <c r="F206" i="1"/>
  <c r="G206" i="1"/>
  <c r="J206" i="1"/>
  <c r="C207" i="1"/>
  <c r="F207" i="1"/>
  <c r="G207" i="1"/>
  <c r="J207" i="1"/>
  <c r="C208" i="1"/>
  <c r="F208" i="1"/>
  <c r="G208" i="1"/>
  <c r="J208" i="1"/>
  <c r="C209" i="1"/>
  <c r="F209" i="1"/>
  <c r="G209" i="1"/>
  <c r="J209" i="1"/>
  <c r="C210" i="1"/>
  <c r="F210" i="1"/>
  <c r="G210" i="1"/>
  <c r="J210" i="1"/>
  <c r="C211" i="1"/>
  <c r="F211" i="1"/>
  <c r="G211" i="1"/>
  <c r="J211" i="1"/>
  <c r="C212" i="1"/>
  <c r="F212" i="1"/>
  <c r="G212" i="1"/>
  <c r="J212" i="1"/>
  <c r="C213" i="1"/>
  <c r="F213" i="1"/>
  <c r="G213" i="1"/>
  <c r="J213" i="1"/>
  <c r="C214" i="1"/>
  <c r="F214" i="1"/>
  <c r="G214" i="1"/>
  <c r="J214" i="1"/>
  <c r="C215" i="1"/>
  <c r="F215" i="1"/>
  <c r="G215" i="1"/>
  <c r="J215" i="1"/>
  <c r="C216" i="1"/>
  <c r="F216" i="1"/>
  <c r="G216" i="1"/>
  <c r="J216" i="1"/>
  <c r="C217" i="1"/>
  <c r="F217" i="1"/>
  <c r="G217" i="1"/>
  <c r="J217" i="1"/>
  <c r="C218" i="1"/>
  <c r="F218" i="1"/>
  <c r="G218" i="1"/>
  <c r="J218" i="1"/>
  <c r="C219" i="1"/>
  <c r="F219" i="1"/>
  <c r="G219" i="1"/>
  <c r="J219" i="1"/>
  <c r="C220" i="1"/>
  <c r="F220" i="1"/>
  <c r="G220" i="1"/>
  <c r="J220" i="1"/>
  <c r="C221" i="1"/>
  <c r="F221" i="1"/>
  <c r="G221" i="1"/>
  <c r="J221" i="1"/>
  <c r="C222" i="1"/>
  <c r="F222" i="1"/>
  <c r="G222" i="1"/>
  <c r="J222" i="1"/>
  <c r="C223" i="1"/>
  <c r="F223" i="1"/>
  <c r="G223" i="1"/>
  <c r="J223" i="1"/>
  <c r="C224" i="1"/>
  <c r="F224" i="1"/>
  <c r="G224" i="1"/>
  <c r="J224" i="1"/>
  <c r="C225" i="1"/>
  <c r="F225" i="1"/>
  <c r="G225" i="1"/>
  <c r="J225" i="1"/>
  <c r="C226" i="1"/>
  <c r="F226" i="1"/>
  <c r="G226" i="1"/>
  <c r="J226" i="1"/>
  <c r="C227" i="1"/>
  <c r="F227" i="1"/>
  <c r="G227" i="1"/>
  <c r="J227" i="1"/>
  <c r="C228" i="1"/>
  <c r="F228" i="1"/>
  <c r="G228" i="1"/>
  <c r="J228" i="1"/>
  <c r="C229" i="1"/>
  <c r="F229" i="1"/>
  <c r="G229" i="1"/>
  <c r="J229" i="1"/>
  <c r="C230" i="1"/>
  <c r="F230" i="1"/>
  <c r="G230" i="1"/>
  <c r="J230" i="1"/>
  <c r="C231" i="1"/>
  <c r="F231" i="1"/>
  <c r="G231" i="1"/>
  <c r="J231" i="1"/>
  <c r="C232" i="1"/>
  <c r="F232" i="1"/>
  <c r="G232" i="1"/>
  <c r="J232" i="1"/>
  <c r="C233" i="1"/>
  <c r="F233" i="1"/>
  <c r="G233" i="1"/>
  <c r="J233" i="1"/>
  <c r="C234" i="1"/>
  <c r="F234" i="1"/>
  <c r="G234" i="1"/>
  <c r="J234" i="1"/>
  <c r="C235" i="1"/>
  <c r="F235" i="1"/>
  <c r="G235" i="1"/>
  <c r="J235" i="1"/>
  <c r="C236" i="1"/>
  <c r="F236" i="1"/>
  <c r="G236" i="1"/>
  <c r="J236" i="1"/>
  <c r="C237" i="1"/>
  <c r="F237" i="1"/>
  <c r="G237" i="1"/>
  <c r="J237" i="1"/>
  <c r="C238" i="1"/>
  <c r="F238" i="1"/>
  <c r="G238" i="1"/>
  <c r="J238" i="1"/>
  <c r="C239" i="1"/>
  <c r="F239" i="1"/>
  <c r="G239" i="1"/>
  <c r="J239" i="1"/>
  <c r="C240" i="1"/>
  <c r="F240" i="1"/>
  <c r="G240" i="1"/>
  <c r="J240" i="1"/>
  <c r="C241" i="1"/>
  <c r="F241" i="1"/>
  <c r="G241" i="1"/>
  <c r="J241" i="1"/>
  <c r="C242" i="1"/>
  <c r="F242" i="1"/>
  <c r="G242" i="1"/>
  <c r="J242" i="1"/>
  <c r="C243" i="1"/>
  <c r="F243" i="1"/>
  <c r="G243" i="1"/>
  <c r="J243" i="1"/>
  <c r="C244" i="1"/>
  <c r="F244" i="1"/>
  <c r="G244" i="1"/>
  <c r="J244" i="1"/>
  <c r="C245" i="1"/>
  <c r="F245" i="1"/>
  <c r="G245" i="1"/>
  <c r="J245" i="1"/>
  <c r="C246" i="1"/>
  <c r="F246" i="1"/>
  <c r="G246" i="1"/>
  <c r="J246" i="1"/>
  <c r="C247" i="1"/>
  <c r="F247" i="1"/>
  <c r="G247" i="1"/>
  <c r="J247" i="1"/>
  <c r="C248" i="1"/>
  <c r="F248" i="1"/>
  <c r="G248" i="1"/>
  <c r="J248" i="1"/>
  <c r="C249" i="1"/>
  <c r="F249" i="1"/>
  <c r="G249" i="1"/>
  <c r="J249" i="1"/>
  <c r="C250" i="1"/>
  <c r="F250" i="1"/>
  <c r="G250" i="1"/>
  <c r="J250" i="1"/>
  <c r="C251" i="1"/>
  <c r="F251" i="1"/>
  <c r="G251" i="1"/>
  <c r="J251" i="1"/>
  <c r="C252" i="1"/>
  <c r="F252" i="1"/>
  <c r="G252" i="1"/>
  <c r="J252" i="1"/>
  <c r="C253" i="1"/>
  <c r="F253" i="1"/>
  <c r="G253" i="1"/>
  <c r="J253" i="1"/>
  <c r="C254" i="1"/>
  <c r="F254" i="1"/>
  <c r="G254" i="1"/>
  <c r="J254" i="1"/>
  <c r="C255" i="1"/>
  <c r="F255" i="1"/>
  <c r="G255" i="1"/>
  <c r="J255" i="1"/>
  <c r="C256" i="1"/>
  <c r="F256" i="1"/>
  <c r="G256" i="1"/>
  <c r="J256" i="1"/>
  <c r="C257" i="1"/>
  <c r="F257" i="1"/>
  <c r="G257" i="1"/>
  <c r="J257" i="1"/>
  <c r="C258" i="1"/>
  <c r="F258" i="1"/>
  <c r="G258" i="1"/>
  <c r="J258" i="1"/>
  <c r="C259" i="1"/>
  <c r="F259" i="1"/>
  <c r="G259" i="1"/>
  <c r="J259" i="1"/>
  <c r="C260" i="1"/>
  <c r="F260" i="1"/>
  <c r="G260" i="1"/>
  <c r="J260" i="1"/>
  <c r="C261" i="1"/>
  <c r="F261" i="1"/>
  <c r="G261" i="1"/>
  <c r="J261" i="1"/>
  <c r="C262" i="1"/>
  <c r="F262" i="1"/>
  <c r="G262" i="1"/>
  <c r="J262" i="1"/>
  <c r="C263" i="1"/>
  <c r="F263" i="1"/>
  <c r="G263" i="1"/>
  <c r="J263" i="1"/>
  <c r="C264" i="1"/>
  <c r="F264" i="1"/>
  <c r="G264" i="1"/>
  <c r="J264" i="1"/>
  <c r="C265" i="1"/>
  <c r="F265" i="1"/>
  <c r="G265" i="1"/>
  <c r="J265" i="1"/>
  <c r="C266" i="1"/>
  <c r="F266" i="1"/>
  <c r="G266" i="1"/>
  <c r="J266" i="1"/>
  <c r="C267" i="1"/>
  <c r="F267" i="1"/>
  <c r="G267" i="1"/>
  <c r="J267" i="1"/>
  <c r="C268" i="1"/>
  <c r="F268" i="1"/>
  <c r="G268" i="1"/>
  <c r="J268" i="1"/>
  <c r="C269" i="1"/>
  <c r="F269" i="1"/>
  <c r="G269" i="1"/>
  <c r="J269" i="1"/>
  <c r="C270" i="1"/>
  <c r="F270" i="1"/>
  <c r="G270" i="1"/>
  <c r="J270" i="1"/>
  <c r="C271" i="1"/>
  <c r="F271" i="1"/>
  <c r="G271" i="1"/>
  <c r="J271" i="1"/>
  <c r="C272" i="1"/>
  <c r="F272" i="1"/>
  <c r="G272" i="1"/>
  <c r="J272" i="1"/>
  <c r="C273" i="1"/>
  <c r="F273" i="1"/>
  <c r="G273" i="1"/>
  <c r="J273" i="1"/>
  <c r="C274" i="1"/>
  <c r="F274" i="1"/>
  <c r="G274" i="1"/>
  <c r="J274" i="1"/>
  <c r="C275" i="1"/>
  <c r="F275" i="1"/>
  <c r="G275" i="1"/>
  <c r="J275" i="1"/>
  <c r="C276" i="1"/>
  <c r="F276" i="1"/>
  <c r="G276" i="1"/>
  <c r="J276" i="1"/>
  <c r="C277" i="1"/>
  <c r="F277" i="1"/>
  <c r="G277" i="1"/>
  <c r="J277" i="1"/>
  <c r="C278" i="1"/>
  <c r="F278" i="1"/>
  <c r="G278" i="1"/>
  <c r="J278" i="1"/>
  <c r="C279" i="1"/>
  <c r="F279" i="1"/>
  <c r="G279" i="1"/>
  <c r="J279" i="1"/>
  <c r="C280" i="1"/>
  <c r="F280" i="1"/>
  <c r="G280" i="1"/>
  <c r="J280" i="1"/>
  <c r="C281" i="1"/>
  <c r="F281" i="1"/>
  <c r="G281" i="1"/>
  <c r="J281" i="1"/>
  <c r="C282" i="1"/>
  <c r="F282" i="1"/>
  <c r="G282" i="1"/>
  <c r="J282" i="1"/>
  <c r="C283" i="1"/>
  <c r="F283" i="1"/>
  <c r="G283" i="1"/>
  <c r="J283" i="1"/>
  <c r="C284" i="1"/>
  <c r="F284" i="1"/>
  <c r="G284" i="1"/>
  <c r="J284" i="1"/>
  <c r="C285" i="1"/>
  <c r="F285" i="1"/>
  <c r="G285" i="1"/>
  <c r="J285" i="1"/>
  <c r="C286" i="1"/>
  <c r="F286" i="1"/>
  <c r="G286" i="1"/>
  <c r="J286" i="1"/>
  <c r="C287" i="1"/>
  <c r="F287" i="1"/>
  <c r="G287" i="1"/>
  <c r="J287" i="1"/>
  <c r="C288" i="1"/>
  <c r="F288" i="1"/>
  <c r="G288" i="1"/>
  <c r="J288" i="1"/>
  <c r="C289" i="1"/>
  <c r="F289" i="1"/>
  <c r="G289" i="1"/>
  <c r="J289" i="1"/>
  <c r="C290" i="1"/>
  <c r="F290" i="1"/>
  <c r="G290" i="1"/>
  <c r="J290" i="1"/>
  <c r="C291" i="1"/>
  <c r="F291" i="1"/>
  <c r="G291" i="1"/>
  <c r="J291" i="1"/>
  <c r="C292" i="1"/>
  <c r="F292" i="1"/>
  <c r="G292" i="1"/>
  <c r="J292" i="1"/>
  <c r="C293" i="1"/>
  <c r="F293" i="1"/>
  <c r="G293" i="1"/>
  <c r="J293" i="1"/>
  <c r="C294" i="1"/>
  <c r="F294" i="1"/>
  <c r="G294" i="1"/>
  <c r="J294" i="1"/>
  <c r="C295" i="1"/>
  <c r="F295" i="1"/>
  <c r="G295" i="1"/>
  <c r="J295" i="1"/>
  <c r="C296" i="1"/>
  <c r="F296" i="1"/>
  <c r="G296" i="1"/>
  <c r="J296" i="1"/>
  <c r="C297" i="1"/>
  <c r="F297" i="1"/>
  <c r="G297" i="1"/>
  <c r="J297" i="1"/>
  <c r="C298" i="1"/>
  <c r="F298" i="1"/>
  <c r="G298" i="1"/>
  <c r="J298" i="1"/>
  <c r="C299" i="1"/>
  <c r="F299" i="1"/>
  <c r="G299" i="1"/>
  <c r="J299" i="1"/>
  <c r="C300" i="1"/>
  <c r="F300" i="1"/>
  <c r="G300" i="1"/>
  <c r="J300" i="1"/>
  <c r="C301" i="1"/>
  <c r="F301" i="1"/>
  <c r="G301" i="1"/>
  <c r="J301" i="1"/>
  <c r="C302" i="1"/>
  <c r="F302" i="1"/>
  <c r="G302" i="1"/>
  <c r="J302" i="1"/>
  <c r="C303" i="1"/>
  <c r="F303" i="1"/>
  <c r="G303" i="1"/>
  <c r="J303" i="1"/>
  <c r="C304" i="1"/>
  <c r="F304" i="1"/>
  <c r="G304" i="1"/>
  <c r="J304" i="1"/>
  <c r="C305" i="1"/>
  <c r="F305" i="1"/>
  <c r="G305" i="1"/>
  <c r="J305" i="1"/>
  <c r="C306" i="1"/>
  <c r="F306" i="1"/>
  <c r="G306" i="1"/>
  <c r="J306" i="1"/>
  <c r="C307" i="1"/>
  <c r="F307" i="1"/>
  <c r="G307" i="1"/>
  <c r="J307" i="1"/>
  <c r="C308" i="1"/>
  <c r="F308" i="1"/>
  <c r="G308" i="1"/>
  <c r="J308" i="1"/>
  <c r="C309" i="1"/>
  <c r="F309" i="1"/>
  <c r="G309" i="1"/>
  <c r="J309" i="1"/>
  <c r="C310" i="1"/>
  <c r="F310" i="1"/>
  <c r="G310" i="1"/>
  <c r="J310" i="1"/>
  <c r="C311" i="1"/>
  <c r="F311" i="1"/>
  <c r="G311" i="1"/>
  <c r="J311" i="1"/>
  <c r="C312" i="1"/>
  <c r="F312" i="1"/>
  <c r="G312" i="1"/>
  <c r="J312" i="1"/>
  <c r="C313" i="1"/>
  <c r="F313" i="1"/>
  <c r="G313" i="1"/>
  <c r="J313" i="1"/>
  <c r="C314" i="1"/>
  <c r="F314" i="1"/>
  <c r="G314" i="1"/>
  <c r="J314" i="1"/>
  <c r="C315" i="1"/>
  <c r="F315" i="1"/>
  <c r="G315" i="1"/>
  <c r="J315" i="1"/>
  <c r="C316" i="1"/>
  <c r="F316" i="1"/>
  <c r="G316" i="1"/>
  <c r="J316" i="1"/>
  <c r="C317" i="1"/>
  <c r="F317" i="1"/>
  <c r="G317" i="1"/>
  <c r="J317" i="1"/>
  <c r="C318" i="1"/>
  <c r="F318" i="1"/>
  <c r="G318" i="1"/>
  <c r="J318" i="1"/>
  <c r="C319" i="1"/>
  <c r="F319" i="1"/>
  <c r="G319" i="1"/>
  <c r="J319" i="1"/>
  <c r="C320" i="1"/>
  <c r="F320" i="1"/>
  <c r="G320" i="1"/>
  <c r="J320" i="1"/>
  <c r="C321" i="1"/>
  <c r="F321" i="1"/>
  <c r="G321" i="1"/>
  <c r="J321" i="1"/>
  <c r="C322" i="1"/>
  <c r="F322" i="1"/>
  <c r="G322" i="1"/>
  <c r="J322" i="1"/>
  <c r="C323" i="1"/>
  <c r="F323" i="1"/>
  <c r="G323" i="1"/>
  <c r="J323" i="1"/>
  <c r="C324" i="1"/>
  <c r="F324" i="1"/>
  <c r="G324" i="1"/>
  <c r="J324" i="1"/>
  <c r="C325" i="1"/>
  <c r="F325" i="1"/>
  <c r="G325" i="1"/>
  <c r="J325" i="1"/>
  <c r="C326" i="1"/>
  <c r="F326" i="1"/>
  <c r="G326" i="1"/>
  <c r="J326" i="1"/>
  <c r="C327" i="1"/>
  <c r="F327" i="1"/>
  <c r="G327" i="1"/>
  <c r="J327" i="1"/>
  <c r="C328" i="1"/>
  <c r="F328" i="1"/>
  <c r="G328" i="1"/>
  <c r="J328" i="1"/>
  <c r="C329" i="1"/>
  <c r="F329" i="1"/>
  <c r="G329" i="1"/>
  <c r="J329" i="1"/>
  <c r="C330" i="1"/>
  <c r="F330" i="1"/>
  <c r="G330" i="1"/>
  <c r="J330" i="1"/>
  <c r="C331" i="1"/>
  <c r="F331" i="1"/>
  <c r="G331" i="1"/>
  <c r="J331" i="1"/>
  <c r="C332" i="1"/>
  <c r="F332" i="1"/>
  <c r="G332" i="1"/>
  <c r="J332" i="1"/>
  <c r="C333" i="1"/>
  <c r="F333" i="1"/>
  <c r="G333" i="1"/>
  <c r="J333" i="1"/>
  <c r="C334" i="1"/>
  <c r="F334" i="1"/>
  <c r="G334" i="1"/>
  <c r="J334" i="1"/>
  <c r="C335" i="1"/>
  <c r="F335" i="1"/>
  <c r="G335" i="1"/>
  <c r="J335" i="1"/>
  <c r="C336" i="1"/>
  <c r="F336" i="1"/>
  <c r="G336" i="1"/>
  <c r="J336" i="1"/>
  <c r="C337" i="1"/>
  <c r="F337" i="1"/>
  <c r="G337" i="1"/>
  <c r="J337" i="1"/>
  <c r="C338" i="1"/>
  <c r="F338" i="1"/>
  <c r="G338" i="1"/>
  <c r="J338" i="1"/>
  <c r="C339" i="1"/>
  <c r="F339" i="1"/>
  <c r="G339" i="1"/>
  <c r="J339" i="1"/>
  <c r="C340" i="1"/>
  <c r="F340" i="1"/>
  <c r="G340" i="1"/>
  <c r="J340" i="1"/>
  <c r="C341" i="1"/>
  <c r="F341" i="1"/>
  <c r="G341" i="1"/>
  <c r="J341" i="1"/>
  <c r="C342" i="1"/>
  <c r="F342" i="1"/>
  <c r="G342" i="1"/>
  <c r="J342" i="1"/>
  <c r="C343" i="1"/>
  <c r="F343" i="1"/>
  <c r="G343" i="1"/>
  <c r="J343" i="1"/>
  <c r="C344" i="1"/>
  <c r="F344" i="1"/>
  <c r="G344" i="1"/>
  <c r="J344" i="1"/>
  <c r="C345" i="1"/>
  <c r="F345" i="1"/>
  <c r="G345" i="1"/>
  <c r="J345" i="1"/>
  <c r="C346" i="1"/>
  <c r="F346" i="1"/>
  <c r="G346" i="1"/>
  <c r="J346" i="1"/>
  <c r="C347" i="1"/>
  <c r="F347" i="1"/>
  <c r="G347" i="1"/>
  <c r="J347" i="1"/>
  <c r="C348" i="1"/>
  <c r="F348" i="1"/>
  <c r="G348" i="1"/>
  <c r="J348" i="1"/>
  <c r="C349" i="1"/>
  <c r="F349" i="1"/>
  <c r="G349" i="1"/>
  <c r="J349" i="1"/>
  <c r="C350" i="1"/>
  <c r="F350" i="1"/>
  <c r="G350" i="1"/>
  <c r="J350" i="1"/>
  <c r="C351" i="1"/>
  <c r="F351" i="1"/>
  <c r="G351" i="1"/>
  <c r="J351" i="1"/>
  <c r="C352" i="1"/>
  <c r="F352" i="1"/>
  <c r="G352" i="1"/>
  <c r="J352" i="1"/>
  <c r="C353" i="1"/>
  <c r="F353" i="1"/>
  <c r="G353" i="1"/>
  <c r="J353" i="1"/>
  <c r="C354" i="1"/>
  <c r="F354" i="1"/>
  <c r="G354" i="1"/>
  <c r="J354" i="1"/>
  <c r="C355" i="1"/>
  <c r="F355" i="1"/>
  <c r="G355" i="1"/>
  <c r="J355" i="1"/>
  <c r="C356" i="1"/>
  <c r="F356" i="1"/>
  <c r="G356" i="1"/>
  <c r="J356" i="1"/>
  <c r="C357" i="1"/>
  <c r="F357" i="1"/>
  <c r="G357" i="1"/>
  <c r="J357" i="1"/>
  <c r="C358" i="1"/>
  <c r="F358" i="1"/>
  <c r="G358" i="1"/>
  <c r="J358" i="1"/>
  <c r="C359" i="1"/>
  <c r="F359" i="1"/>
  <c r="G359" i="1"/>
  <c r="J359" i="1"/>
  <c r="C360" i="1"/>
  <c r="F360" i="1"/>
  <c r="G360" i="1"/>
  <c r="J360" i="1"/>
  <c r="C361" i="1"/>
  <c r="F361" i="1"/>
  <c r="G361" i="1"/>
  <c r="J361" i="1"/>
  <c r="C362" i="1"/>
  <c r="F362" i="1"/>
  <c r="G362" i="1"/>
  <c r="J362" i="1"/>
  <c r="C363" i="1"/>
  <c r="F363" i="1"/>
  <c r="G363" i="1"/>
  <c r="J363" i="1"/>
  <c r="C364" i="1"/>
  <c r="F364" i="1"/>
  <c r="G364" i="1"/>
  <c r="J364" i="1"/>
  <c r="C365" i="1"/>
  <c r="F365" i="1"/>
  <c r="G365" i="1"/>
  <c r="J365" i="1"/>
  <c r="C366" i="1"/>
  <c r="F366" i="1"/>
  <c r="G366" i="1"/>
  <c r="J366" i="1"/>
  <c r="C367" i="1"/>
  <c r="F367" i="1"/>
  <c r="G367" i="1"/>
  <c r="J367" i="1"/>
  <c r="C368" i="1"/>
  <c r="F368" i="1"/>
  <c r="G368" i="1"/>
  <c r="J368" i="1"/>
  <c r="C369" i="1"/>
  <c r="F369" i="1"/>
  <c r="G369" i="1"/>
  <c r="J369" i="1"/>
  <c r="C370" i="1"/>
  <c r="F370" i="1"/>
  <c r="G370" i="1"/>
  <c r="J370" i="1"/>
  <c r="C371" i="1"/>
  <c r="F371" i="1"/>
  <c r="G371" i="1"/>
  <c r="J371" i="1"/>
  <c r="C372" i="1"/>
  <c r="F372" i="1"/>
  <c r="G372" i="1"/>
  <c r="J372" i="1"/>
  <c r="C373" i="1"/>
  <c r="F373" i="1"/>
  <c r="G373" i="1"/>
  <c r="J373" i="1"/>
  <c r="C374" i="1"/>
  <c r="F374" i="1"/>
  <c r="G374" i="1"/>
  <c r="J374" i="1"/>
  <c r="C375" i="1"/>
  <c r="F375" i="1"/>
  <c r="G375" i="1"/>
  <c r="J375" i="1"/>
  <c r="C376" i="1"/>
  <c r="F376" i="1"/>
  <c r="G376" i="1"/>
  <c r="J376" i="1"/>
  <c r="C377" i="1"/>
  <c r="F377" i="1"/>
  <c r="G377" i="1"/>
  <c r="J377" i="1"/>
  <c r="C378" i="1"/>
  <c r="F378" i="1"/>
  <c r="G378" i="1"/>
  <c r="J378" i="1"/>
  <c r="C379" i="1"/>
  <c r="F379" i="1"/>
  <c r="G379" i="1"/>
  <c r="J379" i="1"/>
  <c r="C380" i="1"/>
  <c r="F380" i="1"/>
  <c r="G380" i="1"/>
  <c r="J380" i="1"/>
  <c r="C381" i="1"/>
  <c r="F381" i="1"/>
  <c r="G381" i="1"/>
  <c r="J381" i="1"/>
  <c r="C382" i="1"/>
  <c r="F382" i="1"/>
  <c r="G382" i="1"/>
  <c r="J382" i="1"/>
  <c r="C383" i="1"/>
  <c r="F383" i="1"/>
  <c r="G383" i="1"/>
  <c r="J383" i="1"/>
  <c r="C384" i="1"/>
  <c r="F384" i="1"/>
  <c r="G384" i="1"/>
  <c r="J384" i="1"/>
  <c r="C385" i="1"/>
  <c r="F385" i="1"/>
  <c r="G385" i="1"/>
  <c r="J385" i="1"/>
  <c r="C386" i="1"/>
  <c r="F386" i="1"/>
  <c r="G386" i="1"/>
  <c r="J386" i="1"/>
  <c r="C387" i="1"/>
  <c r="F387" i="1"/>
  <c r="G387" i="1"/>
  <c r="J387" i="1"/>
  <c r="C388" i="1"/>
  <c r="F388" i="1"/>
  <c r="G388" i="1"/>
  <c r="J388" i="1"/>
  <c r="C389" i="1"/>
  <c r="F389" i="1"/>
  <c r="G389" i="1"/>
  <c r="J389" i="1"/>
  <c r="C390" i="1"/>
  <c r="F390" i="1"/>
  <c r="G390" i="1"/>
  <c r="J390" i="1"/>
  <c r="C391" i="1"/>
  <c r="F391" i="1"/>
  <c r="G391" i="1"/>
  <c r="J391" i="1"/>
  <c r="C392" i="1"/>
  <c r="F392" i="1"/>
  <c r="G392" i="1"/>
  <c r="J392" i="1"/>
  <c r="C393" i="1"/>
  <c r="F393" i="1"/>
  <c r="G393" i="1"/>
  <c r="J393" i="1"/>
  <c r="C394" i="1"/>
  <c r="F394" i="1"/>
  <c r="G394" i="1"/>
  <c r="J394" i="1"/>
  <c r="C395" i="1"/>
  <c r="F395" i="1"/>
  <c r="G395" i="1"/>
  <c r="J395" i="1"/>
  <c r="C396" i="1"/>
  <c r="F396" i="1"/>
  <c r="G396" i="1"/>
  <c r="J396" i="1"/>
  <c r="C397" i="1"/>
  <c r="F397" i="1"/>
  <c r="G397" i="1"/>
  <c r="J397" i="1"/>
  <c r="C398" i="1"/>
  <c r="F398" i="1"/>
  <c r="G398" i="1"/>
  <c r="J398" i="1"/>
  <c r="C399" i="1"/>
  <c r="F399" i="1"/>
  <c r="G399" i="1"/>
  <c r="J399" i="1"/>
  <c r="C400" i="1"/>
  <c r="F400" i="1"/>
  <c r="G400" i="1"/>
  <c r="J400" i="1"/>
  <c r="C401" i="1"/>
  <c r="F401" i="1"/>
  <c r="G401" i="1"/>
  <c r="J401" i="1"/>
  <c r="C402" i="1"/>
  <c r="F402" i="1"/>
  <c r="G402" i="1"/>
  <c r="J402" i="1"/>
  <c r="C403" i="1"/>
  <c r="F403" i="1"/>
  <c r="G403" i="1"/>
  <c r="J403" i="1"/>
  <c r="C404" i="1"/>
  <c r="F404" i="1"/>
  <c r="G404" i="1"/>
  <c r="J404" i="1"/>
  <c r="C405" i="1"/>
  <c r="F405" i="1"/>
  <c r="G405" i="1"/>
  <c r="J405" i="1"/>
  <c r="C406" i="1"/>
  <c r="F406" i="1"/>
  <c r="G406" i="1"/>
  <c r="J406" i="1"/>
  <c r="C407" i="1"/>
  <c r="F407" i="1"/>
  <c r="G407" i="1"/>
  <c r="J407" i="1"/>
  <c r="C408" i="1"/>
  <c r="F408" i="1"/>
  <c r="G408" i="1"/>
  <c r="J408" i="1"/>
  <c r="C409" i="1"/>
  <c r="F409" i="1"/>
  <c r="G409" i="1"/>
  <c r="J409" i="1"/>
  <c r="C410" i="1"/>
  <c r="F410" i="1"/>
  <c r="G410" i="1"/>
  <c r="J410" i="1"/>
  <c r="C411" i="1"/>
  <c r="F411" i="1"/>
  <c r="G411" i="1"/>
  <c r="J411" i="1"/>
  <c r="C412" i="1"/>
  <c r="F412" i="1"/>
  <c r="G412" i="1"/>
  <c r="J412" i="1"/>
  <c r="C413" i="1"/>
  <c r="F413" i="1"/>
  <c r="G413" i="1"/>
  <c r="J413" i="1"/>
  <c r="C414" i="1"/>
  <c r="F414" i="1"/>
  <c r="G414" i="1"/>
  <c r="J414" i="1"/>
  <c r="C415" i="1"/>
  <c r="F415" i="1"/>
  <c r="G415" i="1"/>
  <c r="J415" i="1"/>
  <c r="C416" i="1"/>
  <c r="F416" i="1"/>
  <c r="G416" i="1"/>
  <c r="J416" i="1"/>
  <c r="C417" i="1"/>
  <c r="F417" i="1"/>
  <c r="G417" i="1"/>
  <c r="J417" i="1"/>
  <c r="C418" i="1"/>
  <c r="F418" i="1"/>
  <c r="G418" i="1"/>
  <c r="J418" i="1"/>
  <c r="C419" i="1"/>
  <c r="F419" i="1"/>
  <c r="G419" i="1"/>
  <c r="J419" i="1"/>
  <c r="C420" i="1"/>
  <c r="F420" i="1"/>
  <c r="G420" i="1"/>
  <c r="J420" i="1"/>
  <c r="C421" i="1"/>
  <c r="F421" i="1"/>
  <c r="G421" i="1"/>
  <c r="J421" i="1"/>
  <c r="C422" i="1"/>
  <c r="F422" i="1"/>
  <c r="G422" i="1"/>
  <c r="J422" i="1"/>
  <c r="C423" i="1"/>
  <c r="F423" i="1"/>
  <c r="G423" i="1"/>
  <c r="J423" i="1"/>
  <c r="C424" i="1"/>
  <c r="F424" i="1"/>
  <c r="G424" i="1"/>
  <c r="J424" i="1"/>
  <c r="C425" i="1"/>
  <c r="F425" i="1"/>
  <c r="G425" i="1"/>
  <c r="J425" i="1"/>
  <c r="C426" i="1"/>
  <c r="F426" i="1"/>
  <c r="G426" i="1"/>
  <c r="J426" i="1"/>
  <c r="C427" i="1"/>
  <c r="F427" i="1"/>
  <c r="G427" i="1"/>
  <c r="J427" i="1"/>
  <c r="C428" i="1"/>
  <c r="F428" i="1"/>
  <c r="G428" i="1"/>
  <c r="J428" i="1"/>
  <c r="C429" i="1"/>
  <c r="F429" i="1"/>
  <c r="G429" i="1"/>
  <c r="J429" i="1"/>
  <c r="C430" i="1"/>
  <c r="F430" i="1"/>
  <c r="G430" i="1"/>
  <c r="J430" i="1"/>
  <c r="C431" i="1"/>
  <c r="F431" i="1"/>
  <c r="G431" i="1"/>
  <c r="J431" i="1"/>
  <c r="C432" i="1"/>
  <c r="F432" i="1"/>
  <c r="G432" i="1"/>
  <c r="J432" i="1"/>
  <c r="C433" i="1"/>
  <c r="F433" i="1"/>
  <c r="G433" i="1"/>
  <c r="J433" i="1"/>
  <c r="C434" i="1"/>
  <c r="F434" i="1"/>
  <c r="G434" i="1"/>
  <c r="J434" i="1"/>
  <c r="C435" i="1"/>
  <c r="F435" i="1"/>
  <c r="G435" i="1"/>
  <c r="J435" i="1"/>
  <c r="C436" i="1"/>
  <c r="F436" i="1"/>
  <c r="G436" i="1"/>
  <c r="J436" i="1"/>
  <c r="C437" i="1"/>
  <c r="F437" i="1"/>
  <c r="G437" i="1"/>
  <c r="J437" i="1"/>
  <c r="C438" i="1"/>
  <c r="F438" i="1"/>
  <c r="G438" i="1"/>
  <c r="J438" i="1"/>
  <c r="C439" i="1"/>
  <c r="F439" i="1"/>
  <c r="G439" i="1"/>
  <c r="J439" i="1"/>
  <c r="C440" i="1"/>
  <c r="F440" i="1"/>
  <c r="G440" i="1"/>
  <c r="J440" i="1"/>
  <c r="C441" i="1"/>
  <c r="F441" i="1"/>
  <c r="G441" i="1"/>
  <c r="J441" i="1"/>
  <c r="C442" i="1"/>
  <c r="F442" i="1"/>
  <c r="G442" i="1"/>
  <c r="J442" i="1"/>
  <c r="C443" i="1"/>
  <c r="F443" i="1"/>
  <c r="G443" i="1"/>
  <c r="J443" i="1"/>
  <c r="C444" i="1"/>
  <c r="F444" i="1"/>
  <c r="G444" i="1"/>
  <c r="J444" i="1"/>
  <c r="C445" i="1"/>
  <c r="F445" i="1"/>
  <c r="G445" i="1"/>
  <c r="J445" i="1"/>
  <c r="C446" i="1"/>
  <c r="F446" i="1"/>
  <c r="G446" i="1"/>
  <c r="J446" i="1"/>
  <c r="C447" i="1"/>
  <c r="F447" i="1"/>
  <c r="G447" i="1"/>
  <c r="J447" i="1"/>
  <c r="C448" i="1"/>
  <c r="F448" i="1"/>
  <c r="G448" i="1"/>
  <c r="J448" i="1"/>
  <c r="C449" i="1"/>
  <c r="F449" i="1"/>
  <c r="G449" i="1"/>
  <c r="J449" i="1"/>
  <c r="C450" i="1"/>
  <c r="F450" i="1"/>
  <c r="G450" i="1"/>
  <c r="J450" i="1"/>
  <c r="C451" i="1"/>
  <c r="F451" i="1"/>
  <c r="G451" i="1"/>
  <c r="J451" i="1"/>
  <c r="C452" i="1"/>
  <c r="F452" i="1"/>
  <c r="G452" i="1"/>
  <c r="J452" i="1"/>
  <c r="C453" i="1"/>
  <c r="F453" i="1"/>
  <c r="G453" i="1"/>
  <c r="J453" i="1"/>
  <c r="C454" i="1"/>
  <c r="F454" i="1"/>
  <c r="G454" i="1"/>
  <c r="J454" i="1"/>
  <c r="C455" i="1"/>
  <c r="F455" i="1"/>
  <c r="G455" i="1"/>
  <c r="J455" i="1"/>
  <c r="C456" i="1"/>
  <c r="F456" i="1"/>
  <c r="G456" i="1"/>
  <c r="J456" i="1"/>
  <c r="C457" i="1"/>
  <c r="F457" i="1"/>
  <c r="G457" i="1"/>
  <c r="J457" i="1"/>
  <c r="C458" i="1"/>
  <c r="F458" i="1"/>
  <c r="G458" i="1"/>
  <c r="J458" i="1"/>
  <c r="C459" i="1"/>
  <c r="F459" i="1"/>
  <c r="G459" i="1"/>
  <c r="J459" i="1"/>
  <c r="C460" i="1"/>
  <c r="F460" i="1"/>
  <c r="G460" i="1"/>
  <c r="J460" i="1"/>
  <c r="C461" i="1"/>
  <c r="F461" i="1"/>
  <c r="G461" i="1"/>
  <c r="J461" i="1"/>
  <c r="C462" i="1"/>
  <c r="F462" i="1"/>
  <c r="G462" i="1"/>
  <c r="J462" i="1"/>
  <c r="C463" i="1"/>
  <c r="F463" i="1"/>
  <c r="G463" i="1"/>
  <c r="J463" i="1"/>
  <c r="C464" i="1"/>
  <c r="F464" i="1"/>
  <c r="G464" i="1"/>
  <c r="J464" i="1"/>
  <c r="C465" i="1"/>
  <c r="F465" i="1"/>
  <c r="G465" i="1"/>
  <c r="J465" i="1"/>
  <c r="C466" i="1"/>
  <c r="F466" i="1"/>
  <c r="G466" i="1"/>
  <c r="J466" i="1"/>
  <c r="C467" i="1"/>
  <c r="F467" i="1"/>
  <c r="G467" i="1"/>
  <c r="J467" i="1"/>
  <c r="C468" i="1"/>
  <c r="F468" i="1"/>
  <c r="G468" i="1"/>
  <c r="J468" i="1"/>
  <c r="C469" i="1"/>
  <c r="F469" i="1"/>
  <c r="G469" i="1"/>
  <c r="J469" i="1"/>
  <c r="C470" i="1"/>
  <c r="F470" i="1"/>
  <c r="G470" i="1"/>
  <c r="J470" i="1"/>
  <c r="C471" i="1"/>
  <c r="F471" i="1"/>
  <c r="G471" i="1"/>
  <c r="J471" i="1"/>
  <c r="C472" i="1"/>
  <c r="F472" i="1"/>
  <c r="G472" i="1"/>
  <c r="J472" i="1"/>
  <c r="C473" i="1"/>
  <c r="F473" i="1"/>
  <c r="G473" i="1"/>
  <c r="J473" i="1"/>
  <c r="C474" i="1"/>
  <c r="F474" i="1"/>
  <c r="G474" i="1"/>
  <c r="J474" i="1"/>
  <c r="C475" i="1"/>
  <c r="F475" i="1"/>
  <c r="G475" i="1"/>
  <c r="J475" i="1"/>
  <c r="C476" i="1"/>
  <c r="F476" i="1"/>
  <c r="G476" i="1"/>
  <c r="J476" i="1"/>
  <c r="C477" i="1"/>
  <c r="F477" i="1"/>
  <c r="G477" i="1"/>
  <c r="J477" i="1"/>
  <c r="C478" i="1"/>
  <c r="F478" i="1"/>
  <c r="G478" i="1"/>
  <c r="J478" i="1"/>
  <c r="C479" i="1"/>
  <c r="F479" i="1"/>
  <c r="G479" i="1"/>
  <c r="J479" i="1"/>
  <c r="C480" i="1"/>
  <c r="F480" i="1"/>
  <c r="G480" i="1"/>
  <c r="J480" i="1"/>
  <c r="C481" i="1"/>
  <c r="F481" i="1"/>
  <c r="G481" i="1"/>
  <c r="J481" i="1"/>
  <c r="C482" i="1"/>
  <c r="F482" i="1"/>
  <c r="G482" i="1"/>
  <c r="J482" i="1"/>
  <c r="C483" i="1"/>
  <c r="F483" i="1"/>
  <c r="G483" i="1"/>
  <c r="J483" i="1"/>
  <c r="C484" i="1"/>
  <c r="F484" i="1"/>
  <c r="G484" i="1"/>
  <c r="J484" i="1"/>
  <c r="C485" i="1"/>
  <c r="F485" i="1"/>
  <c r="G485" i="1"/>
  <c r="J485" i="1"/>
  <c r="C486" i="1"/>
  <c r="F486" i="1"/>
  <c r="G486" i="1"/>
  <c r="J486" i="1"/>
  <c r="C487" i="1"/>
  <c r="F487" i="1"/>
  <c r="G487" i="1"/>
  <c r="J487" i="1"/>
  <c r="C488" i="1"/>
  <c r="F488" i="1"/>
  <c r="G488" i="1"/>
  <c r="J488" i="1"/>
  <c r="C489" i="1"/>
  <c r="F489" i="1"/>
  <c r="G489" i="1"/>
  <c r="J489" i="1"/>
  <c r="C490" i="1"/>
  <c r="F490" i="1"/>
  <c r="G490" i="1"/>
  <c r="J490" i="1"/>
  <c r="C491" i="1"/>
  <c r="F491" i="1"/>
  <c r="G491" i="1"/>
  <c r="J491" i="1"/>
  <c r="C492" i="1"/>
  <c r="F492" i="1"/>
  <c r="G492" i="1"/>
  <c r="J492" i="1"/>
  <c r="C493" i="1"/>
  <c r="F493" i="1"/>
  <c r="G493" i="1"/>
  <c r="J493" i="1"/>
  <c r="C494" i="1"/>
  <c r="F494" i="1"/>
  <c r="G494" i="1"/>
  <c r="J494" i="1"/>
  <c r="C495" i="1"/>
  <c r="F495" i="1"/>
  <c r="G495" i="1"/>
  <c r="J495" i="1"/>
  <c r="C496" i="1"/>
  <c r="F496" i="1"/>
  <c r="G496" i="1"/>
  <c r="J496" i="1"/>
  <c r="C497" i="1"/>
  <c r="F497" i="1"/>
  <c r="G497" i="1"/>
  <c r="J497" i="1"/>
  <c r="C498" i="1"/>
  <c r="F498" i="1"/>
  <c r="G498" i="1"/>
  <c r="J498" i="1"/>
  <c r="C499" i="1"/>
  <c r="F499" i="1"/>
  <c r="G499" i="1"/>
  <c r="J499" i="1"/>
  <c r="C500" i="1"/>
  <c r="F500" i="1"/>
  <c r="G500" i="1"/>
  <c r="J500" i="1"/>
  <c r="M17" i="1" l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B3" i="2"/>
  <c r="B2" i="2"/>
  <c r="B1" i="2"/>
  <c r="G10" i="1"/>
  <c r="G11" i="1"/>
  <c r="G12" i="1"/>
  <c r="G13" i="1"/>
  <c r="G14" i="1"/>
  <c r="G15" i="1"/>
  <c r="G16" i="1"/>
  <c r="G9" i="1"/>
  <c r="F10" i="1"/>
  <c r="F11" i="1"/>
  <c r="F12" i="1"/>
  <c r="F13" i="1"/>
  <c r="F14" i="1"/>
  <c r="F15" i="1"/>
  <c r="F16" i="1"/>
  <c r="F9" i="1"/>
  <c r="M13" i="1" l="1"/>
  <c r="M14" i="1"/>
  <c r="M15" i="1"/>
  <c r="M16" i="1"/>
  <c r="M12" i="1"/>
  <c r="C13" i="1"/>
  <c r="C14" i="1"/>
  <c r="C15" i="1"/>
  <c r="C16" i="1"/>
  <c r="C11" i="1"/>
  <c r="C12" i="1"/>
  <c r="J10" i="1"/>
  <c r="J11" i="1"/>
  <c r="I10" i="2" s="1"/>
  <c r="J12" i="1"/>
  <c r="J13" i="1"/>
  <c r="J14" i="1"/>
  <c r="J15" i="1"/>
  <c r="C10" i="1"/>
  <c r="J9" i="1"/>
  <c r="I12" i="2"/>
  <c r="B3" i="3"/>
  <c r="B2" i="3"/>
  <c r="B1" i="3"/>
  <c r="C9" i="1"/>
  <c r="B2" i="1"/>
  <c r="B3" i="1"/>
  <c r="B1" i="1"/>
  <c r="D14" i="4"/>
  <c r="D15" i="4" s="1"/>
  <c r="D13" i="4"/>
  <c r="D16" i="4" s="1"/>
  <c r="A6" i="2"/>
  <c r="A6" i="1"/>
  <c r="I9" i="2" l="1"/>
  <c r="F12" i="2"/>
  <c r="G13" i="2"/>
  <c r="H9" i="2"/>
  <c r="H10" i="2"/>
  <c r="I15" i="2"/>
  <c r="I11" i="2"/>
  <c r="F11" i="2"/>
  <c r="G16" i="2"/>
  <c r="G12" i="2"/>
  <c r="K12" i="2" s="1"/>
  <c r="H17" i="2"/>
  <c r="H13" i="2"/>
  <c r="I14" i="2"/>
  <c r="F9" i="2"/>
  <c r="F14" i="2"/>
  <c r="F10" i="2"/>
  <c r="G15" i="2"/>
  <c r="G11" i="2"/>
  <c r="H16" i="2"/>
  <c r="H12" i="2"/>
  <c r="I17" i="2"/>
  <c r="I13" i="2"/>
  <c r="F16" i="2"/>
  <c r="J16" i="2" s="1"/>
  <c r="G17" i="2"/>
  <c r="H14" i="2"/>
  <c r="F15" i="2"/>
  <c r="F17" i="2"/>
  <c r="J17" i="2" s="1"/>
  <c r="F13" i="2"/>
  <c r="G9" i="2"/>
  <c r="K9" i="2" s="1"/>
  <c r="G14" i="2"/>
  <c r="G10" i="2"/>
  <c r="K10" i="2" s="1"/>
  <c r="H15" i="2"/>
  <c r="H11" i="2"/>
  <c r="I16" i="2"/>
  <c r="J15" i="2" l="1"/>
  <c r="K15" i="2"/>
  <c r="J9" i="2"/>
  <c r="J13" i="2"/>
  <c r="K11" i="2"/>
  <c r="J11" i="2"/>
  <c r="J14" i="2"/>
  <c r="K16" i="2"/>
  <c r="J10" i="2"/>
  <c r="K17" i="2"/>
  <c r="K13" i="2"/>
  <c r="K14" i="2"/>
  <c r="J12" i="2"/>
</calcChain>
</file>

<file path=xl/sharedStrings.xml><?xml version="1.0" encoding="utf-8"?>
<sst xmlns="http://schemas.openxmlformats.org/spreadsheetml/2006/main" count="136" uniqueCount="86">
  <si>
    <t>BẢNG KÊ NHẬP XUẤT</t>
  </si>
  <si>
    <t>Ngày</t>
  </si>
  <si>
    <t>Tên khách hàng</t>
  </si>
  <si>
    <t>Mã KH</t>
  </si>
  <si>
    <t>Nội Dung</t>
  </si>
  <si>
    <t>Mã VT</t>
  </si>
  <si>
    <t>Tên vật tư</t>
  </si>
  <si>
    <t>ĐVT</t>
  </si>
  <si>
    <t>Nhập trong kỳ</t>
  </si>
  <si>
    <t>Số lượng</t>
  </si>
  <si>
    <t>Đơn giá</t>
  </si>
  <si>
    <t>Thành tiền</t>
  </si>
  <si>
    <t>Xuất trong kỳ</t>
  </si>
  <si>
    <t xml:space="preserve">BẢNG TỔNG HỢP VẬT TƯ NHẬP XUẤT TỒN </t>
  </si>
  <si>
    <t>Tồn đầu kỳ</t>
  </si>
  <si>
    <t>Tồn cuối kỳ</t>
  </si>
  <si>
    <t>THEPBUOC</t>
  </si>
  <si>
    <t>Thép buộc</t>
  </si>
  <si>
    <t>Kg</t>
  </si>
  <si>
    <t>THEPD10HP</t>
  </si>
  <si>
    <t>THEPD12HP</t>
  </si>
  <si>
    <t>Thép D12 Hòa Phát</t>
  </si>
  <si>
    <t>Thép D10 Hòa Phát</t>
  </si>
  <si>
    <t>THEPD16HP</t>
  </si>
  <si>
    <t>Thép D16 Hòa Phát</t>
  </si>
  <si>
    <t>THEPD18HP</t>
  </si>
  <si>
    <t>Thép D18 Hòa Phát</t>
  </si>
  <si>
    <t>THEPD6</t>
  </si>
  <si>
    <t>Thép D6</t>
  </si>
  <si>
    <t>THEPD8</t>
  </si>
  <si>
    <t>Thép D8</t>
  </si>
  <si>
    <t>XMCTPCB40</t>
  </si>
  <si>
    <t>Xi măng Công Thanh PCB40</t>
  </si>
  <si>
    <t>Tấn</t>
  </si>
  <si>
    <t>XMSGPCB40</t>
  </si>
  <si>
    <t>Xi măng Sông Gianh PCB40</t>
  </si>
  <si>
    <t>Địa chỉ</t>
  </si>
  <si>
    <t>Mã số thuế</t>
  </si>
  <si>
    <t>KH00HLH</t>
  </si>
  <si>
    <t>Công ty TNHH MTV Hòa Liên Hùng</t>
  </si>
  <si>
    <t>Email</t>
  </si>
  <si>
    <t>K72/18 Phạm Nhữ Tăng, Phường Hoà Khê, Quận Thanh Khê, Thành phố Đà Nẵng, Việt Nam</t>
  </si>
  <si>
    <t>Hoalienhung@gmail.com</t>
  </si>
  <si>
    <t>Điện thoại</t>
  </si>
  <si>
    <t>THÔNG TIN CHUNG DOANH NGHIỆP</t>
  </si>
  <si>
    <t xml:space="preserve">Tên đơn vị: </t>
  </si>
  <si>
    <t>Địa chỉ:</t>
  </si>
  <si>
    <t xml:space="preserve">MST: </t>
  </si>
  <si>
    <t>Giám Đốc :</t>
  </si>
  <si>
    <t>Kế toán:</t>
  </si>
  <si>
    <t>Yêu cầu vật tư:</t>
  </si>
  <si>
    <t>Năm tài chính:</t>
  </si>
  <si>
    <t>Tháng</t>
  </si>
  <si>
    <t>Từ ngày</t>
  </si>
  <si>
    <t>Đến ngày</t>
  </si>
  <si>
    <t>Công ty TNHH MTV Quan Nam Sơn</t>
  </si>
  <si>
    <t>Lô 15 Khu tái định cư Hòa Liên 5, Xã Hoà Liên, Huyện Hoà Vang, Thành phố Đà Nẵng, Việt Nam</t>
  </si>
  <si>
    <t>0 4 0 1 9 4 1 7 0 2</t>
  </si>
  <si>
    <t>Lê Minh Sơn</t>
  </si>
  <si>
    <t>Trần Đình Binh</t>
  </si>
  <si>
    <t xml:space="preserve">Địa chỉ: </t>
  </si>
  <si>
    <t>DANH MỤC KHÁCH HÀNG - NHÀ CUNG CẤP</t>
  </si>
  <si>
    <t xml:space="preserve">MST:  </t>
  </si>
  <si>
    <t>CC000MS</t>
  </si>
  <si>
    <t>Công ty Minh Sâm</t>
  </si>
  <si>
    <t>CC00HLD</t>
  </si>
  <si>
    <t>Công ty TNHH MTV Xây Dựng và Thương Mại Hoàng Long Đạt</t>
  </si>
  <si>
    <t>Lô 38 B2.9 KDC Hòa Hiệp 4, P. Hòa Hiệp Nam, Q. Liên Chiểu, TP Đà Nẵng, Việt Nam</t>
  </si>
  <si>
    <t>Hoanglongdat@gmail.com</t>
  </si>
  <si>
    <t>Mua xi măng Công Thanh PCB40</t>
  </si>
  <si>
    <t>Mua xi măng Công Thanh PCB41</t>
  </si>
  <si>
    <t>Mua sắt D10 HP</t>
  </si>
  <si>
    <t>Xuất hàng cho HLH</t>
  </si>
  <si>
    <t>Đơn giá
 chưa VAT</t>
  </si>
  <si>
    <t>Số 
lượng</t>
  </si>
  <si>
    <t>Số
 lượng</t>
  </si>
  <si>
    <t>HƯỚNG DẪN</t>
  </si>
  <si>
    <t>2. Khi phát sinh nhập xuất thì nhập ở Sheet "Nhap-Xuat"</t>
  </si>
  <si>
    <t>1. Nhập thông tin khách hàng/ Nhà CC vào Sheet "DMKH"</t>
  </si>
  <si>
    <t>Ô ngày tháng: Điền vào</t>
  </si>
  <si>
    <t>Ô Mã khách hàng: Chọn Mã khách hàng trong danh sách sổ xuống, trường hợp chưa có mã khách hàng thì thêm mới trong DMKH</t>
  </si>
  <si>
    <t>Ô Tên Khách hàng: Tự động</t>
  </si>
  <si>
    <t>Ô Nội dung: Điền vào</t>
  </si>
  <si>
    <t>Ô Mã vật tư: Chọn danh sách sổ xuống, nếu chưa có thêm mới trong Sheet "TonghopNXT", mã vật tư, tên vật tư, đơn vị tính</t>
  </si>
  <si>
    <t>Ô Tên vật tư, Ô Đơn vị tính: tự động</t>
  </si>
  <si>
    <t>Ô số lương, đơn giá chưa thuế : Nhập vào Cột Nhập Xuất tương ứng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</si>
</sst>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VNI-Times"/>
    </font>
    <font>
      <sz val="10"/>
      <name val="VNI-Times"/>
    </font>
    <font>
      <b/>
      <sz val="12"/>
      <color theme="1"/>
      <name val="Times New Roman"/>
      <family val="1"/>
    </font>
    <font>
      <u/>
      <sz val="12"/>
      <color theme="10"/>
      <name val="Times New Roman"/>
      <family val="2"/>
    </font>
    <font>
      <sz val="12"/>
      <color rgb="FF000000"/>
      <name val="TimesNewRomanPS-BoldMT"/>
    </font>
    <font>
      <sz val="10"/>
      <name val="Arial"/>
      <family val="2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12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2"/>
    </font>
    <font>
      <sz val="11"/>
      <name val="Arial"/>
      <family val="2"/>
    </font>
    <font>
      <b/>
      <sz val="11"/>
      <color theme="1"/>
      <name val="Times New Roman"/>
      <family val="1"/>
    </font>
    <font>
      <b/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0" fontId="10" fillId="0" borderId="0"/>
    <xf numFmtId="0" fontId="12" fillId="0" borderId="0" applyNumberFormat="0" applyFill="0" applyBorder="0" applyAlignment="0" applyProtection="0"/>
    <xf numFmtId="0" fontId="14" fillId="0" borderId="0"/>
  </cellStyleXfs>
  <cellXfs count="96">
    <xf numFmtId="0" fontId="0" fillId="0" borderId="0" xfId="0"/>
    <xf numFmtId="0" fontId="4" fillId="2" borderId="0" xfId="2" applyFont="1" applyFill="1" applyAlignment="1">
      <alignment horizontal="center"/>
    </xf>
    <xf numFmtId="0" fontId="4" fillId="2" borderId="0" xfId="2" applyFont="1" applyFill="1"/>
    <xf numFmtId="0" fontId="6" fillId="2" borderId="0" xfId="2" applyFont="1" applyFill="1"/>
    <xf numFmtId="164" fontId="6" fillId="2" borderId="0" xfId="2" applyNumberFormat="1" applyFont="1" applyFill="1"/>
    <xf numFmtId="0" fontId="7" fillId="2" borderId="0" xfId="2" applyFont="1" applyFill="1"/>
    <xf numFmtId="164" fontId="7" fillId="2" borderId="0" xfId="2" applyNumberFormat="1" applyFont="1" applyFill="1"/>
    <xf numFmtId="0" fontId="8" fillId="2" borderId="0" xfId="2" applyFont="1" applyFill="1"/>
    <xf numFmtId="164" fontId="4" fillId="2" borderId="0" xfId="1" applyNumberFormat="1" applyFont="1" applyFill="1"/>
    <xf numFmtId="164" fontId="5" fillId="2" borderId="0" xfId="1" applyNumberFormat="1" applyFont="1" applyFill="1" applyAlignment="1">
      <alignment horizontal="center"/>
    </xf>
    <xf numFmtId="0" fontId="3" fillId="2" borderId="0" xfId="2" applyFont="1" applyFill="1" applyAlignment="1">
      <alignment horizontal="left"/>
    </xf>
    <xf numFmtId="164" fontId="4" fillId="2" borderId="0" xfId="1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2" fillId="0" borderId="2" xfId="5" applyFont="1" applyBorder="1"/>
    <xf numFmtId="0" fontId="1" fillId="0" borderId="2" xfId="0" applyFont="1" applyBorder="1" applyAlignment="1">
      <alignment horizontal="center"/>
    </xf>
    <xf numFmtId="0" fontId="16" fillId="3" borderId="2" xfId="6" applyFont="1" applyFill="1" applyBorder="1"/>
    <xf numFmtId="0" fontId="16" fillId="4" borderId="2" xfId="6" applyFont="1" applyFill="1" applyBorder="1"/>
    <xf numFmtId="0" fontId="12" fillId="4" borderId="2" xfId="5" applyFill="1" applyBorder="1" applyAlignment="1" applyProtection="1"/>
    <xf numFmtId="49" fontId="16" fillId="4" borderId="2" xfId="6" applyNumberFormat="1" applyFont="1" applyFill="1" applyBorder="1" applyAlignment="1">
      <alignment horizontal="left"/>
    </xf>
    <xf numFmtId="0" fontId="14" fillId="3" borderId="2" xfId="6" applyFill="1" applyBorder="1"/>
    <xf numFmtId="0" fontId="14" fillId="4" borderId="2" xfId="6" applyFill="1" applyBorder="1"/>
    <xf numFmtId="0" fontId="17" fillId="3" borderId="2" xfId="6" applyFont="1" applyFill="1" applyBorder="1"/>
    <xf numFmtId="0" fontId="18" fillId="4" borderId="2" xfId="6" applyFont="1" applyFill="1" applyBorder="1" applyAlignment="1">
      <alignment horizontal="center"/>
    </xf>
    <xf numFmtId="0" fontId="14" fillId="4" borderId="2" xfId="6" quotePrefix="1" applyFill="1" applyBorder="1" applyAlignment="1">
      <alignment horizontal="center"/>
    </xf>
    <xf numFmtId="14" fontId="14" fillId="4" borderId="2" xfId="6" applyNumberFormat="1" applyFill="1" applyBorder="1" applyAlignment="1">
      <alignment horizontal="center"/>
    </xf>
    <xf numFmtId="14" fontId="19" fillId="4" borderId="2" xfId="0" applyNumberFormat="1" applyFont="1" applyFill="1" applyBorder="1" applyAlignment="1">
      <alignment horizontal="center"/>
    </xf>
    <xf numFmtId="0" fontId="19" fillId="4" borderId="2" xfId="6" applyFont="1" applyFill="1" applyBorder="1" applyAlignment="1">
      <alignment horizontal="center"/>
    </xf>
    <xf numFmtId="0" fontId="14" fillId="2" borderId="0" xfId="6" applyFill="1"/>
    <xf numFmtId="0" fontId="17" fillId="4" borderId="2" xfId="6" applyFont="1" applyFill="1" applyBorder="1"/>
    <xf numFmtId="49" fontId="3" fillId="2" borderId="0" xfId="2" applyNumberFormat="1" applyFont="1" applyFill="1" applyAlignment="1">
      <alignment horizontal="left"/>
    </xf>
    <xf numFmtId="0" fontId="12" fillId="0" borderId="2" xfId="5" applyBorder="1"/>
    <xf numFmtId="0" fontId="11" fillId="5" borderId="2" xfId="0" applyFont="1" applyFill="1" applyBorder="1" applyAlignment="1">
      <alignment horizontal="center"/>
    </xf>
    <xf numFmtId="0" fontId="21" fillId="2" borderId="0" xfId="2" applyFont="1" applyFill="1"/>
    <xf numFmtId="0" fontId="21" fillId="2" borderId="0" xfId="2" applyFont="1" applyFill="1" applyAlignment="1"/>
    <xf numFmtId="0" fontId="22" fillId="2" borderId="0" xfId="2" applyFont="1" applyFill="1"/>
    <xf numFmtId="0" fontId="22" fillId="2" borderId="0" xfId="2" applyFont="1" applyFill="1" applyAlignment="1">
      <alignment horizontal="center"/>
    </xf>
    <xf numFmtId="165" fontId="23" fillId="2" borderId="0" xfId="1" applyNumberFormat="1" applyFont="1" applyFill="1" applyAlignment="1">
      <alignment horizontal="center"/>
    </xf>
    <xf numFmtId="164" fontId="23" fillId="2" borderId="0" xfId="1" applyNumberFormat="1" applyFont="1" applyFill="1" applyAlignment="1">
      <alignment horizontal="center"/>
    </xf>
    <xf numFmtId="165" fontId="22" fillId="2" borderId="0" xfId="1" applyNumberFormat="1" applyFont="1" applyFill="1"/>
    <xf numFmtId="165" fontId="22" fillId="2" borderId="0" xfId="1" applyNumberFormat="1" applyFont="1" applyFill="1" applyAlignment="1">
      <alignment horizontal="center"/>
    </xf>
    <xf numFmtId="0" fontId="24" fillId="2" borderId="0" xfId="2" applyFont="1" applyFill="1"/>
    <xf numFmtId="164" fontId="24" fillId="2" borderId="0" xfId="2" applyNumberFormat="1" applyFont="1" applyFill="1"/>
    <xf numFmtId="0" fontId="25" fillId="2" borderId="0" xfId="2" applyFont="1" applyFill="1"/>
    <xf numFmtId="164" fontId="25" fillId="2" borderId="0" xfId="2" applyNumberFormat="1" applyFont="1" applyFill="1"/>
    <xf numFmtId="0" fontId="26" fillId="2" borderId="0" xfId="2" applyFont="1" applyFill="1"/>
    <xf numFmtId="164" fontId="22" fillId="2" borderId="0" xfId="1" applyNumberFormat="1" applyFont="1" applyFill="1"/>
    <xf numFmtId="49" fontId="21" fillId="2" borderId="0" xfId="2" applyNumberFormat="1" applyFont="1" applyFill="1" applyAlignment="1"/>
    <xf numFmtId="0" fontId="22" fillId="2" borderId="0" xfId="2" applyFont="1" applyFill="1" applyAlignment="1"/>
    <xf numFmtId="0" fontId="21" fillId="2" borderId="0" xfId="0" applyFont="1" applyFill="1" applyAlignment="1"/>
    <xf numFmtId="0" fontId="27" fillId="2" borderId="0" xfId="0" applyFont="1" applyFill="1"/>
    <xf numFmtId="14" fontId="28" fillId="2" borderId="1" xfId="3" applyNumberFormat="1" applyFont="1" applyFill="1" applyBorder="1" applyAlignment="1" applyProtection="1">
      <protection hidden="1"/>
    </xf>
    <xf numFmtId="0" fontId="29" fillId="5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5" fontId="29" fillId="5" borderId="2" xfId="1" applyNumberFormat="1" applyFont="1" applyFill="1" applyBorder="1" applyAlignment="1">
      <alignment horizontal="center" vertical="center"/>
    </xf>
    <xf numFmtId="164" fontId="29" fillId="5" borderId="2" xfId="1" applyNumberFormat="1" applyFont="1" applyFill="1" applyBorder="1" applyAlignment="1">
      <alignment horizontal="center" vertical="center"/>
    </xf>
    <xf numFmtId="14" fontId="27" fillId="0" borderId="2" xfId="0" applyNumberFormat="1" applyFont="1" applyBorder="1"/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165" fontId="27" fillId="0" borderId="2" xfId="1" applyNumberFormat="1" applyFont="1" applyBorder="1"/>
    <xf numFmtId="164" fontId="27" fillId="0" borderId="2" xfId="1" applyNumberFormat="1" applyFont="1" applyBorder="1"/>
    <xf numFmtId="0" fontId="27" fillId="0" borderId="0" xfId="0" applyFont="1"/>
    <xf numFmtId="0" fontId="27" fillId="0" borderId="2" xfId="0" applyFont="1" applyFill="1" applyBorder="1"/>
    <xf numFmtId="0" fontId="27" fillId="0" borderId="0" xfId="0" applyFont="1" applyAlignment="1"/>
    <xf numFmtId="0" fontId="27" fillId="0" borderId="0" xfId="0" applyFont="1" applyAlignment="1">
      <alignment horizontal="center"/>
    </xf>
    <xf numFmtId="165" fontId="27" fillId="0" borderId="0" xfId="1" applyNumberFormat="1" applyFont="1"/>
    <xf numFmtId="164" fontId="27" fillId="0" borderId="0" xfId="1" applyNumberFormat="1" applyFont="1"/>
    <xf numFmtId="165" fontId="29" fillId="5" borderId="2" xfId="1" applyNumberFormat="1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164" fontId="27" fillId="0" borderId="0" xfId="1" applyNumberFormat="1" applyFont="1" applyFill="1"/>
    <xf numFmtId="164" fontId="22" fillId="0" borderId="0" xfId="1" applyNumberFormat="1" applyFont="1"/>
    <xf numFmtId="0" fontId="21" fillId="2" borderId="0" xfId="4" applyFont="1" applyFill="1" applyAlignment="1"/>
    <xf numFmtId="164" fontId="27" fillId="2" borderId="0" xfId="1" applyNumberFormat="1" applyFont="1" applyFill="1" applyBorder="1"/>
    <xf numFmtId="164" fontId="27" fillId="2" borderId="0" xfId="1" applyNumberFormat="1" applyFont="1" applyFill="1"/>
    <xf numFmtId="0" fontId="29" fillId="0" borderId="0" xfId="0" applyFont="1" applyAlignment="1">
      <alignment vertical="center"/>
    </xf>
    <xf numFmtId="164" fontId="29" fillId="5" borderId="2" xfId="1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horizontal="center"/>
    </xf>
    <xf numFmtId="0" fontId="15" fillId="3" borderId="2" xfId="6" applyFont="1" applyFill="1" applyBorder="1" applyAlignment="1">
      <alignment horizontal="center"/>
    </xf>
    <xf numFmtId="164" fontId="29" fillId="5" borderId="5" xfId="1" applyNumberFormat="1" applyFont="1" applyFill="1" applyBorder="1" applyAlignment="1">
      <alignment horizontal="center" vertical="center"/>
    </xf>
    <xf numFmtId="164" fontId="29" fillId="5" borderId="7" xfId="1" applyNumberFormat="1" applyFont="1" applyFill="1" applyBorder="1" applyAlignment="1">
      <alignment horizontal="center" vertical="center"/>
    </xf>
    <xf numFmtId="164" fontId="29" fillId="5" borderId="6" xfId="1" applyNumberFormat="1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/>
    </xf>
    <xf numFmtId="14" fontId="28" fillId="3" borderId="1" xfId="3" applyNumberFormat="1" applyFont="1" applyFill="1" applyBorder="1" applyAlignment="1" applyProtection="1">
      <alignment horizontal="center"/>
      <protection hidden="1"/>
    </xf>
    <xf numFmtId="0" fontId="29" fillId="5" borderId="3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vertical="center"/>
    </xf>
    <xf numFmtId="0" fontId="29" fillId="5" borderId="4" xfId="0" applyFont="1" applyFill="1" applyBorder="1" applyAlignment="1">
      <alignment vertical="center"/>
    </xf>
    <xf numFmtId="0" fontId="30" fillId="3" borderId="0" xfId="4" applyFont="1" applyFill="1" applyAlignment="1">
      <alignment horizontal="center"/>
    </xf>
    <xf numFmtId="0" fontId="11" fillId="3" borderId="1" xfId="0" applyFont="1" applyFill="1" applyBorder="1" applyAlignment="1">
      <alignment horizontal="center"/>
    </xf>
  </cellXfs>
  <cellStyles count="7">
    <cellStyle name="Comma" xfId="1" builtinId="3"/>
    <cellStyle name="Hyperlink" xfId="5" builtinId="8"/>
    <cellStyle name="Normal" xfId="0" builtinId="0"/>
    <cellStyle name="Normal_K1202(Moi-QD15)" xfId="3" xr:uid="{E5E882C2-BD0A-481E-B6E3-232DF60369F4}"/>
    <cellStyle name="Normal_NXT2008" xfId="4" xr:uid="{8FBCC14E-DDDB-4D57-9338-9E91F605A1B1}"/>
    <cellStyle name="Normal_PXK" xfId="2" xr:uid="{CF327E5E-89F9-4E6F-868C-F4CA39E0EC6E}"/>
    <cellStyle name="Normal_So sach T01-2012 goc" xfId="6" xr:uid="{BE67D377-29C7-48A2-A8E0-93247AD45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10232.38623\Quanlykho-ketoanxaydung-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alendar"/>
      <sheetName val="ThongtinDN"/>
      <sheetName val="Tong hop"/>
      <sheetName val="Nhap-Xuat"/>
      <sheetName val="Phieu nhap"/>
      <sheetName val="Phieu xuat"/>
      <sheetName val="Phieu YC"/>
      <sheetName val="Thẻ kho"/>
      <sheetName val="DMKH"/>
    </sheetNames>
    <sheetDataSet>
      <sheetData sheetId="0"/>
      <sheetData sheetId="1"/>
      <sheetData sheetId="2">
        <row r="16">
          <cell r="D16" t="str">
            <v>Từ ngày 01/01/2020   đến 31/01/2020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Hoanglongdat@gmail.com" TargetMode="External"/><Relationship Id="rId1" Type="http://schemas.openxmlformats.org/officeDocument/2006/relationships/hyperlink" Target="mailto:Hoalienhu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C8C59-21F5-4A1D-BEA7-3CE80EF18ED4}">
  <dimension ref="C4:D16"/>
  <sheetViews>
    <sheetView workbookViewId="0">
      <selection activeCell="D19" sqref="D19"/>
    </sheetView>
  </sheetViews>
  <sheetFormatPr defaultColWidth="8" defaultRowHeight="12.75"/>
  <cols>
    <col min="1" max="2" width="8" style="32"/>
    <col min="3" max="3" width="13.125" style="32" customWidth="1"/>
    <col min="4" max="4" width="79" style="32" customWidth="1"/>
    <col min="5" max="258" width="8" style="32"/>
    <col min="259" max="259" width="13.125" style="32" customWidth="1"/>
    <col min="260" max="260" width="59.75" style="32" customWidth="1"/>
    <col min="261" max="514" width="8" style="32"/>
    <col min="515" max="515" width="13.125" style="32" customWidth="1"/>
    <col min="516" max="516" width="59.75" style="32" customWidth="1"/>
    <col min="517" max="770" width="8" style="32"/>
    <col min="771" max="771" width="13.125" style="32" customWidth="1"/>
    <col min="772" max="772" width="59.75" style="32" customWidth="1"/>
    <col min="773" max="1026" width="8" style="32"/>
    <col min="1027" max="1027" width="13.125" style="32" customWidth="1"/>
    <col min="1028" max="1028" width="59.75" style="32" customWidth="1"/>
    <col min="1029" max="1282" width="8" style="32"/>
    <col min="1283" max="1283" width="13.125" style="32" customWidth="1"/>
    <col min="1284" max="1284" width="59.75" style="32" customWidth="1"/>
    <col min="1285" max="1538" width="8" style="32"/>
    <col min="1539" max="1539" width="13.125" style="32" customWidth="1"/>
    <col min="1540" max="1540" width="59.75" style="32" customWidth="1"/>
    <col min="1541" max="1794" width="8" style="32"/>
    <col min="1795" max="1795" width="13.125" style="32" customWidth="1"/>
    <col min="1796" max="1796" width="59.75" style="32" customWidth="1"/>
    <col min="1797" max="2050" width="8" style="32"/>
    <col min="2051" max="2051" width="13.125" style="32" customWidth="1"/>
    <col min="2052" max="2052" width="59.75" style="32" customWidth="1"/>
    <col min="2053" max="2306" width="8" style="32"/>
    <col min="2307" max="2307" width="13.125" style="32" customWidth="1"/>
    <col min="2308" max="2308" width="59.75" style="32" customWidth="1"/>
    <col min="2309" max="2562" width="8" style="32"/>
    <col min="2563" max="2563" width="13.125" style="32" customWidth="1"/>
    <col min="2564" max="2564" width="59.75" style="32" customWidth="1"/>
    <col min="2565" max="2818" width="8" style="32"/>
    <col min="2819" max="2819" width="13.125" style="32" customWidth="1"/>
    <col min="2820" max="2820" width="59.75" style="32" customWidth="1"/>
    <col min="2821" max="3074" width="8" style="32"/>
    <col min="3075" max="3075" width="13.125" style="32" customWidth="1"/>
    <col min="3076" max="3076" width="59.75" style="32" customWidth="1"/>
    <col min="3077" max="3330" width="8" style="32"/>
    <col min="3331" max="3331" width="13.125" style="32" customWidth="1"/>
    <col min="3332" max="3332" width="59.75" style="32" customWidth="1"/>
    <col min="3333" max="3586" width="8" style="32"/>
    <col min="3587" max="3587" width="13.125" style="32" customWidth="1"/>
    <col min="3588" max="3588" width="59.75" style="32" customWidth="1"/>
    <col min="3589" max="3842" width="8" style="32"/>
    <col min="3843" max="3843" width="13.125" style="32" customWidth="1"/>
    <col min="3844" max="3844" width="59.75" style="32" customWidth="1"/>
    <col min="3845" max="4098" width="8" style="32"/>
    <col min="4099" max="4099" width="13.125" style="32" customWidth="1"/>
    <col min="4100" max="4100" width="59.75" style="32" customWidth="1"/>
    <col min="4101" max="4354" width="8" style="32"/>
    <col min="4355" max="4355" width="13.125" style="32" customWidth="1"/>
    <col min="4356" max="4356" width="59.75" style="32" customWidth="1"/>
    <col min="4357" max="4610" width="8" style="32"/>
    <col min="4611" max="4611" width="13.125" style="32" customWidth="1"/>
    <col min="4612" max="4612" width="59.75" style="32" customWidth="1"/>
    <col min="4613" max="4866" width="8" style="32"/>
    <col min="4867" max="4867" width="13.125" style="32" customWidth="1"/>
    <col min="4868" max="4868" width="59.75" style="32" customWidth="1"/>
    <col min="4869" max="5122" width="8" style="32"/>
    <col min="5123" max="5123" width="13.125" style="32" customWidth="1"/>
    <col min="5124" max="5124" width="59.75" style="32" customWidth="1"/>
    <col min="5125" max="5378" width="8" style="32"/>
    <col min="5379" max="5379" width="13.125" style="32" customWidth="1"/>
    <col min="5380" max="5380" width="59.75" style="32" customWidth="1"/>
    <col min="5381" max="5634" width="8" style="32"/>
    <col min="5635" max="5635" width="13.125" style="32" customWidth="1"/>
    <col min="5636" max="5636" width="59.75" style="32" customWidth="1"/>
    <col min="5637" max="5890" width="8" style="32"/>
    <col min="5891" max="5891" width="13.125" style="32" customWidth="1"/>
    <col min="5892" max="5892" width="59.75" style="32" customWidth="1"/>
    <col min="5893" max="6146" width="8" style="32"/>
    <col min="6147" max="6147" width="13.125" style="32" customWidth="1"/>
    <col min="6148" max="6148" width="59.75" style="32" customWidth="1"/>
    <col min="6149" max="6402" width="8" style="32"/>
    <col min="6403" max="6403" width="13.125" style="32" customWidth="1"/>
    <col min="6404" max="6404" width="59.75" style="32" customWidth="1"/>
    <col min="6405" max="6658" width="8" style="32"/>
    <col min="6659" max="6659" width="13.125" style="32" customWidth="1"/>
    <col min="6660" max="6660" width="59.75" style="32" customWidth="1"/>
    <col min="6661" max="6914" width="8" style="32"/>
    <col min="6915" max="6915" width="13.125" style="32" customWidth="1"/>
    <col min="6916" max="6916" width="59.75" style="32" customWidth="1"/>
    <col min="6917" max="7170" width="8" style="32"/>
    <col min="7171" max="7171" width="13.125" style="32" customWidth="1"/>
    <col min="7172" max="7172" width="59.75" style="32" customWidth="1"/>
    <col min="7173" max="7426" width="8" style="32"/>
    <col min="7427" max="7427" width="13.125" style="32" customWidth="1"/>
    <col min="7428" max="7428" width="59.75" style="32" customWidth="1"/>
    <col min="7429" max="7682" width="8" style="32"/>
    <col min="7683" max="7683" width="13.125" style="32" customWidth="1"/>
    <col min="7684" max="7684" width="59.75" style="32" customWidth="1"/>
    <col min="7685" max="7938" width="8" style="32"/>
    <col min="7939" max="7939" width="13.125" style="32" customWidth="1"/>
    <col min="7940" max="7940" width="59.75" style="32" customWidth="1"/>
    <col min="7941" max="8194" width="8" style="32"/>
    <col min="8195" max="8195" width="13.125" style="32" customWidth="1"/>
    <col min="8196" max="8196" width="59.75" style="32" customWidth="1"/>
    <col min="8197" max="8450" width="8" style="32"/>
    <col min="8451" max="8451" width="13.125" style="32" customWidth="1"/>
    <col min="8452" max="8452" width="59.75" style="32" customWidth="1"/>
    <col min="8453" max="8706" width="8" style="32"/>
    <col min="8707" max="8707" width="13.125" style="32" customWidth="1"/>
    <col min="8708" max="8708" width="59.75" style="32" customWidth="1"/>
    <col min="8709" max="8962" width="8" style="32"/>
    <col min="8963" max="8963" width="13.125" style="32" customWidth="1"/>
    <col min="8964" max="8964" width="59.75" style="32" customWidth="1"/>
    <col min="8965" max="9218" width="8" style="32"/>
    <col min="9219" max="9219" width="13.125" style="32" customWidth="1"/>
    <col min="9220" max="9220" width="59.75" style="32" customWidth="1"/>
    <col min="9221" max="9474" width="8" style="32"/>
    <col min="9475" max="9475" width="13.125" style="32" customWidth="1"/>
    <col min="9476" max="9476" width="59.75" style="32" customWidth="1"/>
    <col min="9477" max="9730" width="8" style="32"/>
    <col min="9731" max="9731" width="13.125" style="32" customWidth="1"/>
    <col min="9732" max="9732" width="59.75" style="32" customWidth="1"/>
    <col min="9733" max="9986" width="8" style="32"/>
    <col min="9987" max="9987" width="13.125" style="32" customWidth="1"/>
    <col min="9988" max="9988" width="59.75" style="32" customWidth="1"/>
    <col min="9989" max="10242" width="8" style="32"/>
    <col min="10243" max="10243" width="13.125" style="32" customWidth="1"/>
    <col min="10244" max="10244" width="59.75" style="32" customWidth="1"/>
    <col min="10245" max="10498" width="8" style="32"/>
    <col min="10499" max="10499" width="13.125" style="32" customWidth="1"/>
    <col min="10500" max="10500" width="59.75" style="32" customWidth="1"/>
    <col min="10501" max="10754" width="8" style="32"/>
    <col min="10755" max="10755" width="13.125" style="32" customWidth="1"/>
    <col min="10756" max="10756" width="59.75" style="32" customWidth="1"/>
    <col min="10757" max="11010" width="8" style="32"/>
    <col min="11011" max="11011" width="13.125" style="32" customWidth="1"/>
    <col min="11012" max="11012" width="59.75" style="32" customWidth="1"/>
    <col min="11013" max="11266" width="8" style="32"/>
    <col min="11267" max="11267" width="13.125" style="32" customWidth="1"/>
    <col min="11268" max="11268" width="59.75" style="32" customWidth="1"/>
    <col min="11269" max="11522" width="8" style="32"/>
    <col min="11523" max="11523" width="13.125" style="32" customWidth="1"/>
    <col min="11524" max="11524" width="59.75" style="32" customWidth="1"/>
    <col min="11525" max="11778" width="8" style="32"/>
    <col min="11779" max="11779" width="13.125" style="32" customWidth="1"/>
    <col min="11780" max="11780" width="59.75" style="32" customWidth="1"/>
    <col min="11781" max="12034" width="8" style="32"/>
    <col min="12035" max="12035" width="13.125" style="32" customWidth="1"/>
    <col min="12036" max="12036" width="59.75" style="32" customWidth="1"/>
    <col min="12037" max="12290" width="8" style="32"/>
    <col min="12291" max="12291" width="13.125" style="32" customWidth="1"/>
    <col min="12292" max="12292" width="59.75" style="32" customWidth="1"/>
    <col min="12293" max="12546" width="8" style="32"/>
    <col min="12547" max="12547" width="13.125" style="32" customWidth="1"/>
    <col min="12548" max="12548" width="59.75" style="32" customWidth="1"/>
    <col min="12549" max="12802" width="8" style="32"/>
    <col min="12803" max="12803" width="13.125" style="32" customWidth="1"/>
    <col min="12804" max="12804" width="59.75" style="32" customWidth="1"/>
    <col min="12805" max="13058" width="8" style="32"/>
    <col min="13059" max="13059" width="13.125" style="32" customWidth="1"/>
    <col min="13060" max="13060" width="59.75" style="32" customWidth="1"/>
    <col min="13061" max="13314" width="8" style="32"/>
    <col min="13315" max="13315" width="13.125" style="32" customWidth="1"/>
    <col min="13316" max="13316" width="59.75" style="32" customWidth="1"/>
    <col min="13317" max="13570" width="8" style="32"/>
    <col min="13571" max="13571" width="13.125" style="32" customWidth="1"/>
    <col min="13572" max="13572" width="59.75" style="32" customWidth="1"/>
    <col min="13573" max="13826" width="8" style="32"/>
    <col min="13827" max="13827" width="13.125" style="32" customWidth="1"/>
    <col min="13828" max="13828" width="59.75" style="32" customWidth="1"/>
    <col min="13829" max="14082" width="8" style="32"/>
    <col min="14083" max="14083" width="13.125" style="32" customWidth="1"/>
    <col min="14084" max="14084" width="59.75" style="32" customWidth="1"/>
    <col min="14085" max="14338" width="8" style="32"/>
    <col min="14339" max="14339" width="13.125" style="32" customWidth="1"/>
    <col min="14340" max="14340" width="59.75" style="32" customWidth="1"/>
    <col min="14341" max="14594" width="8" style="32"/>
    <col min="14595" max="14595" width="13.125" style="32" customWidth="1"/>
    <col min="14596" max="14596" width="59.75" style="32" customWidth="1"/>
    <col min="14597" max="14850" width="8" style="32"/>
    <col min="14851" max="14851" width="13.125" style="32" customWidth="1"/>
    <col min="14852" max="14852" width="59.75" style="32" customWidth="1"/>
    <col min="14853" max="15106" width="8" style="32"/>
    <col min="15107" max="15107" width="13.125" style="32" customWidth="1"/>
    <col min="15108" max="15108" width="59.75" style="32" customWidth="1"/>
    <col min="15109" max="15362" width="8" style="32"/>
    <col min="15363" max="15363" width="13.125" style="32" customWidth="1"/>
    <col min="15364" max="15364" width="59.75" style="32" customWidth="1"/>
    <col min="15365" max="15618" width="8" style="32"/>
    <col min="15619" max="15619" width="13.125" style="32" customWidth="1"/>
    <col min="15620" max="15620" width="59.75" style="32" customWidth="1"/>
    <col min="15621" max="15874" width="8" style="32"/>
    <col min="15875" max="15875" width="13.125" style="32" customWidth="1"/>
    <col min="15876" max="15876" width="59.75" style="32" customWidth="1"/>
    <col min="15877" max="16130" width="8" style="32"/>
    <col min="16131" max="16131" width="13.125" style="32" customWidth="1"/>
    <col min="16132" max="16132" width="59.75" style="32" customWidth="1"/>
    <col min="16133" max="16384" width="8" style="32"/>
  </cols>
  <sheetData>
    <row r="4" spans="3:4" ht="18">
      <c r="C4" s="81" t="s">
        <v>44</v>
      </c>
      <c r="D4" s="81"/>
    </row>
    <row r="5" spans="3:4">
      <c r="C5" s="20" t="s">
        <v>45</v>
      </c>
      <c r="D5" s="33" t="s">
        <v>55</v>
      </c>
    </row>
    <row r="6" spans="3:4" ht="15.75">
      <c r="C6" s="20" t="s">
        <v>46</v>
      </c>
      <c r="D6" s="22" t="s">
        <v>56</v>
      </c>
    </row>
    <row r="7" spans="3:4">
      <c r="C7" s="20" t="s">
        <v>47</v>
      </c>
      <c r="D7" s="23" t="s">
        <v>57</v>
      </c>
    </row>
    <row r="8" spans="3:4">
      <c r="C8" s="20" t="s">
        <v>48</v>
      </c>
      <c r="D8" s="21" t="s">
        <v>58</v>
      </c>
    </row>
    <row r="9" spans="3:4">
      <c r="C9" s="20" t="s">
        <v>49</v>
      </c>
      <c r="D9" s="21" t="s">
        <v>59</v>
      </c>
    </row>
    <row r="10" spans="3:4">
      <c r="C10" s="24" t="s">
        <v>50</v>
      </c>
      <c r="D10" s="25" t="s">
        <v>58</v>
      </c>
    </row>
    <row r="11" spans="3:4">
      <c r="C11" s="26" t="s">
        <v>51</v>
      </c>
      <c r="D11" s="27">
        <v>2020</v>
      </c>
    </row>
    <row r="12" spans="3:4">
      <c r="C12" s="20" t="s">
        <v>52</v>
      </c>
      <c r="D12" s="28">
        <v>1</v>
      </c>
    </row>
    <row r="13" spans="3:4">
      <c r="C13" s="20" t="s">
        <v>53</v>
      </c>
      <c r="D13" s="29" t="str">
        <f>"01/"&amp;D12&amp;"/"&amp;D11</f>
        <v>01/1/2020</v>
      </c>
    </row>
    <row r="14" spans="3:4">
      <c r="C14" s="20" t="s">
        <v>54</v>
      </c>
      <c r="D14" s="29" t="str">
        <f>IF(OR(D12=1,D12=3,D12=5,D12=7,D12=8,D12=10,D12=12),31,IF(OR(D12=4,D12=6,D12=9,D12=11),30,29))&amp;"/"&amp;D12&amp;"/"&amp;D11</f>
        <v>31/1/2020</v>
      </c>
    </row>
    <row r="15" spans="3:4">
      <c r="C15" s="24"/>
      <c r="D15" s="30" t="str">
        <f>"Bình Dương,"&amp;" "&amp;"Ngày"&amp;" "&amp;DAY(ngay2)&amp;" tháng "&amp;MONTH(ngay2)&amp;" năm "&amp;YEAR(ngay2)</f>
        <v>Bình Dương, Ngày 31 tháng 1 năm 2020</v>
      </c>
    </row>
    <row r="16" spans="3:4">
      <c r="C16" s="24"/>
      <c r="D16" s="31" t="str">
        <f>"Từ ngày " &amp; TEXT(ngay1,"dd/mm/yyyy") &amp; "   đến " &amp; TEXT(ngay2,"dd/mm/yyyy")</f>
        <v>Từ ngày 01/01/2020   đến 31/01/2020</v>
      </c>
    </row>
  </sheetData>
  <mergeCells count="1"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3ADB2-117A-47AF-9900-CCDDFD44BBCC}">
  <dimension ref="A1:Y500"/>
  <sheetViews>
    <sheetView tabSelected="1" workbookViewId="0">
      <selection activeCell="C12" sqref="C12"/>
    </sheetView>
  </sheetViews>
  <sheetFormatPr defaultRowHeight="15"/>
  <cols>
    <col min="1" max="1" width="10.625" style="65" customWidth="1"/>
    <col min="2" max="2" width="10.375" style="67" customWidth="1"/>
    <col min="3" max="3" width="23.875" style="65" customWidth="1"/>
    <col min="4" max="4" width="17.375" style="65" customWidth="1"/>
    <col min="5" max="5" width="12.875" style="65" customWidth="1"/>
    <col min="6" max="6" width="19.875" style="65" customWidth="1"/>
    <col min="7" max="7" width="6.25" style="68" customWidth="1"/>
    <col min="8" max="8" width="8.75" style="69" customWidth="1"/>
    <col min="9" max="9" width="12.875" style="69" customWidth="1"/>
    <col min="10" max="10" width="13.25" style="70" customWidth="1"/>
    <col min="11" max="11" width="6.125" style="65" customWidth="1"/>
    <col min="12" max="12" width="12.25" style="69" customWidth="1"/>
    <col min="13" max="13" width="14.125" style="69" customWidth="1"/>
    <col min="14" max="16384" width="9" style="65"/>
  </cols>
  <sheetData>
    <row r="1" spans="1:25" s="39" customFormat="1">
      <c r="A1" s="37" t="s">
        <v>45</v>
      </c>
      <c r="B1" s="38" t="str">
        <f>ThongtinDN!D5</f>
        <v>Công ty TNHH MTV Quan Nam Sơn</v>
      </c>
      <c r="G1" s="40"/>
      <c r="H1" s="41"/>
      <c r="I1" s="41"/>
      <c r="J1" s="42"/>
      <c r="L1" s="43"/>
      <c r="M1" s="44"/>
      <c r="N1" s="45"/>
      <c r="O1" s="45"/>
      <c r="P1" s="46"/>
      <c r="Q1" s="47"/>
      <c r="R1" s="47"/>
      <c r="S1" s="48"/>
      <c r="T1" s="49"/>
      <c r="U1" s="49"/>
      <c r="V1" s="50"/>
      <c r="W1" s="50"/>
      <c r="X1" s="50"/>
      <c r="Y1" s="50"/>
    </row>
    <row r="2" spans="1:25" s="39" customFormat="1">
      <c r="A2" s="37" t="s">
        <v>60</v>
      </c>
      <c r="B2" s="38" t="str">
        <f>ThongtinDN!D6</f>
        <v>Lô 15 Khu tái định cư Hòa Liên 5, Xã Hoà Liên, Huyện Hoà Vang, Thành phố Đà Nẵng, Việt Nam</v>
      </c>
      <c r="G2" s="40"/>
      <c r="H2" s="41"/>
      <c r="I2" s="41"/>
      <c r="J2" s="42"/>
      <c r="L2" s="43"/>
      <c r="M2" s="44"/>
      <c r="N2" s="45"/>
      <c r="O2" s="45"/>
      <c r="P2" s="46"/>
      <c r="Q2" s="47"/>
      <c r="R2" s="47"/>
      <c r="S2" s="48"/>
      <c r="T2" s="49"/>
      <c r="U2" s="49"/>
      <c r="V2" s="50"/>
      <c r="W2" s="50"/>
      <c r="X2" s="50"/>
      <c r="Y2" s="50"/>
    </row>
    <row r="3" spans="1:25" s="39" customFormat="1">
      <c r="A3" s="37" t="s">
        <v>47</v>
      </c>
      <c r="B3" s="51" t="str">
        <f>ThongtinDN!D7</f>
        <v>0 4 0 1 9 4 1 7 0 2</v>
      </c>
      <c r="G3" s="40"/>
      <c r="H3" s="41"/>
      <c r="I3" s="41"/>
      <c r="J3" s="42"/>
      <c r="L3" s="43"/>
      <c r="M3" s="44"/>
      <c r="N3" s="45"/>
      <c r="O3" s="45"/>
      <c r="P3" s="46"/>
      <c r="Q3" s="47"/>
      <c r="R3" s="47"/>
      <c r="S3" s="48"/>
      <c r="T3" s="49"/>
      <c r="U3" s="49"/>
      <c r="V3" s="50"/>
      <c r="W3" s="50"/>
      <c r="X3" s="50"/>
      <c r="Y3" s="50"/>
    </row>
    <row r="4" spans="1:25" s="39" customFormat="1">
      <c r="B4" s="52"/>
      <c r="G4" s="40"/>
      <c r="H4" s="41"/>
      <c r="I4" s="41"/>
      <c r="J4" s="42"/>
      <c r="L4" s="43"/>
      <c r="M4" s="44"/>
      <c r="N4" s="45"/>
      <c r="O4" s="45"/>
      <c r="P4" s="46"/>
      <c r="Q4" s="47"/>
      <c r="R4" s="47"/>
      <c r="S4" s="48"/>
      <c r="T4" s="49"/>
      <c r="U4" s="49"/>
      <c r="V4" s="50"/>
      <c r="W4" s="50"/>
      <c r="X4" s="50"/>
      <c r="Y4" s="50"/>
    </row>
    <row r="5" spans="1:25" s="54" customFormat="1" ht="2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53"/>
      <c r="O5" s="53"/>
      <c r="P5" s="53"/>
      <c r="Q5" s="53"/>
      <c r="R5" s="53"/>
      <c r="S5" s="53"/>
      <c r="T5" s="53"/>
      <c r="U5" s="53"/>
      <c r="V5" s="50"/>
      <c r="W5" s="50"/>
      <c r="X5" s="50"/>
      <c r="Y5" s="50"/>
    </row>
    <row r="6" spans="1:25" s="54" customFormat="1">
      <c r="A6" s="89" t="str">
        <f>[1]ThongtinDN!D16</f>
        <v>Từ ngày 01/01/2020   đến 31/01/2020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55"/>
      <c r="O6" s="55"/>
      <c r="P6" s="55"/>
      <c r="Q6" s="55"/>
      <c r="R6" s="55"/>
      <c r="S6" s="55"/>
      <c r="T6" s="55"/>
      <c r="U6" s="55"/>
      <c r="V6" s="50"/>
      <c r="W6" s="50"/>
      <c r="X6" s="50"/>
      <c r="Y6" s="50"/>
    </row>
    <row r="7" spans="1:25" s="57" customFormat="1" ht="14.25">
      <c r="A7" s="90" t="s">
        <v>1</v>
      </c>
      <c r="B7" s="92" t="s">
        <v>3</v>
      </c>
      <c r="C7" s="90" t="s">
        <v>2</v>
      </c>
      <c r="D7" s="90" t="s">
        <v>4</v>
      </c>
      <c r="E7" s="90" t="s">
        <v>5</v>
      </c>
      <c r="F7" s="90" t="s">
        <v>6</v>
      </c>
      <c r="G7" s="56"/>
      <c r="H7" s="82" t="s">
        <v>8</v>
      </c>
      <c r="I7" s="83"/>
      <c r="J7" s="84"/>
      <c r="K7" s="85" t="s">
        <v>12</v>
      </c>
      <c r="L7" s="86"/>
      <c r="M7" s="87"/>
    </row>
    <row r="8" spans="1:25" s="57" customFormat="1" ht="28.5">
      <c r="A8" s="91"/>
      <c r="B8" s="93"/>
      <c r="C8" s="91"/>
      <c r="D8" s="91"/>
      <c r="E8" s="91"/>
      <c r="F8" s="91"/>
      <c r="G8" s="56" t="s">
        <v>7</v>
      </c>
      <c r="H8" s="71" t="s">
        <v>75</v>
      </c>
      <c r="I8" s="58" t="s">
        <v>10</v>
      </c>
      <c r="J8" s="59" t="s">
        <v>11</v>
      </c>
      <c r="K8" s="72" t="s">
        <v>74</v>
      </c>
      <c r="L8" s="71" t="s">
        <v>73</v>
      </c>
      <c r="M8" s="58" t="s">
        <v>11</v>
      </c>
    </row>
    <row r="9" spans="1:25">
      <c r="A9" s="60">
        <v>43940</v>
      </c>
      <c r="B9" s="61" t="s">
        <v>63</v>
      </c>
      <c r="C9" s="61" t="str">
        <f>IF(B9="","",VLOOKUP(B9,DMKH!$A$7:$B$20,2,0))</f>
        <v>Công ty Minh Sâm</v>
      </c>
      <c r="D9" s="61" t="s">
        <v>69</v>
      </c>
      <c r="E9" s="62" t="s">
        <v>31</v>
      </c>
      <c r="F9" s="61" t="str">
        <f>IF(E9="","",VLOOKUP(E9,TonghopNXT!$A$9:$C$5000,2,0))</f>
        <v>Xi măng Công Thanh PCB40</v>
      </c>
      <c r="G9" s="62" t="str">
        <f>IF(E9="","",VLOOKUP(E9,TonghopNXT!$A$9:$C$5000,3,0))</f>
        <v>Tấn</v>
      </c>
      <c r="H9" s="63">
        <v>10</v>
      </c>
      <c r="I9" s="63">
        <v>1200000</v>
      </c>
      <c r="J9" s="64">
        <f>I9*H9</f>
        <v>12000000</v>
      </c>
      <c r="K9" s="61"/>
      <c r="L9" s="63"/>
      <c r="M9" s="63"/>
    </row>
    <row r="10" spans="1:25">
      <c r="A10" s="60">
        <v>43950</v>
      </c>
      <c r="B10" s="61" t="s">
        <v>63</v>
      </c>
      <c r="C10" s="61" t="str">
        <f>IF(B10="","",VLOOKUP(B10,DMKH!$A$7:$B$20,2,0))</f>
        <v>Công ty Minh Sâm</v>
      </c>
      <c r="D10" s="61" t="s">
        <v>70</v>
      </c>
      <c r="E10" s="62" t="s">
        <v>34</v>
      </c>
      <c r="F10" s="61" t="str">
        <f>IF(E10="","",VLOOKUP(E10,TonghopNXT!$A$9:$C$5000,2,0))</f>
        <v>Xi măng Sông Gianh PCB40</v>
      </c>
      <c r="G10" s="62" t="str">
        <f>IF(E10="","",VLOOKUP(E10,TonghopNXT!$A$9:$C$5000,3,0))</f>
        <v>Tấn</v>
      </c>
      <c r="H10" s="63">
        <v>10</v>
      </c>
      <c r="I10" s="63">
        <v>1200000</v>
      </c>
      <c r="J10" s="64">
        <f t="shared" ref="J10:J73" si="0">I10*H10</f>
        <v>12000000</v>
      </c>
      <c r="K10" s="61"/>
      <c r="L10" s="63"/>
      <c r="M10" s="63"/>
    </row>
    <row r="11" spans="1:25">
      <c r="A11" s="60">
        <v>43976</v>
      </c>
      <c r="B11" s="61" t="s">
        <v>65</v>
      </c>
      <c r="C11" s="61" t="str">
        <f>IF(B11="","",VLOOKUP(B11,DMKH!$A$7:$B$20,2,0))</f>
        <v>Công ty TNHH MTV Xây Dựng và Thương Mại Hoàng Long Đạt</v>
      </c>
      <c r="D11" s="61" t="s">
        <v>71</v>
      </c>
      <c r="E11" s="62" t="s">
        <v>19</v>
      </c>
      <c r="F11" s="61" t="str">
        <f>IF(E11="","",VLOOKUP(E11,TonghopNXT!$A$9:$C$5000,2,0))</f>
        <v>Thép D10 Hòa Phát</v>
      </c>
      <c r="G11" s="62" t="str">
        <f>IF(E11="","",VLOOKUP(E11,TonghopNXT!$A$9:$C$5000,3,0))</f>
        <v>Kg</v>
      </c>
      <c r="H11" s="63">
        <v>620</v>
      </c>
      <c r="I11" s="63">
        <v>10870</v>
      </c>
      <c r="J11" s="64">
        <f t="shared" si="0"/>
        <v>6739400</v>
      </c>
      <c r="K11" s="61"/>
      <c r="L11" s="63"/>
      <c r="M11" s="63"/>
    </row>
    <row r="12" spans="1:25">
      <c r="A12" s="60">
        <v>43981</v>
      </c>
      <c r="B12" s="61" t="s">
        <v>38</v>
      </c>
      <c r="C12" s="61" t="str">
        <f>IF(B12="","",VLOOKUP(B12,DMKH!$A$7:$B$20,2,0))</f>
        <v>Công ty TNHH MTV Hòa Liên Hùng</v>
      </c>
      <c r="D12" s="61" t="s">
        <v>72</v>
      </c>
      <c r="E12" s="62" t="s">
        <v>31</v>
      </c>
      <c r="F12" s="61" t="str">
        <f>IF(E12="","",VLOOKUP(E12,TonghopNXT!$A$9:$C$5000,2,0))</f>
        <v>Xi măng Công Thanh PCB40</v>
      </c>
      <c r="G12" s="62" t="str">
        <f>IF(E12="","",VLOOKUP(E12,TonghopNXT!$A$9:$C$5000,3,0))</f>
        <v>Tấn</v>
      </c>
      <c r="H12" s="63"/>
      <c r="I12" s="63"/>
      <c r="J12" s="64">
        <f t="shared" si="0"/>
        <v>0</v>
      </c>
      <c r="K12" s="61">
        <v>35</v>
      </c>
      <c r="L12" s="63">
        <v>1272727.273</v>
      </c>
      <c r="M12" s="63">
        <f>L12*K12</f>
        <v>44545454.555</v>
      </c>
    </row>
    <row r="13" spans="1:25">
      <c r="A13" s="60">
        <v>43981</v>
      </c>
      <c r="B13" s="61" t="s">
        <v>38</v>
      </c>
      <c r="C13" s="61" t="str">
        <f>IF(B13="","",VLOOKUP(B13,DMKH!$A$7:$B$20,2,0))</f>
        <v>Công ty TNHH MTV Hòa Liên Hùng</v>
      </c>
      <c r="D13" s="61" t="s">
        <v>72</v>
      </c>
      <c r="E13" s="62" t="s">
        <v>34</v>
      </c>
      <c r="F13" s="61" t="str">
        <f>IF(E13="","",VLOOKUP(E13,TonghopNXT!$A$9:$C$5000,2,0))</f>
        <v>Xi măng Sông Gianh PCB40</v>
      </c>
      <c r="G13" s="62" t="str">
        <f>IF(E13="","",VLOOKUP(E13,TonghopNXT!$A$9:$C$5000,3,0))</f>
        <v>Tấn</v>
      </c>
      <c r="H13" s="63"/>
      <c r="I13" s="63"/>
      <c r="J13" s="64">
        <f t="shared" si="0"/>
        <v>0</v>
      </c>
      <c r="K13" s="61">
        <v>76</v>
      </c>
      <c r="L13" s="63">
        <v>1327272.727</v>
      </c>
      <c r="M13" s="63">
        <f t="shared" ref="M13:M76" si="1">L13*K13</f>
        <v>100872727.252</v>
      </c>
    </row>
    <row r="14" spans="1:25">
      <c r="A14" s="60">
        <v>43981</v>
      </c>
      <c r="B14" s="61" t="s">
        <v>38</v>
      </c>
      <c r="C14" s="61" t="str">
        <f>IF(B14="","",VLOOKUP(B14,DMKH!$A$7:$B$20,2,0))</f>
        <v>Công ty TNHH MTV Hòa Liên Hùng</v>
      </c>
      <c r="D14" s="61" t="s">
        <v>72</v>
      </c>
      <c r="E14" s="62" t="s">
        <v>29</v>
      </c>
      <c r="F14" s="61" t="str">
        <f>IF(E14="","",VLOOKUP(E14,TonghopNXT!$A$9:$C$5000,2,0))</f>
        <v>Thép D8</v>
      </c>
      <c r="G14" s="62" t="str">
        <f>IF(E14="","",VLOOKUP(E14,TonghopNXT!$A$9:$C$5000,3,0))</f>
        <v>Kg</v>
      </c>
      <c r="H14" s="63"/>
      <c r="I14" s="63"/>
      <c r="J14" s="64">
        <f t="shared" si="0"/>
        <v>0</v>
      </c>
      <c r="K14" s="61">
        <v>5289</v>
      </c>
      <c r="L14" s="63">
        <v>12727.272999999999</v>
      </c>
      <c r="M14" s="63">
        <f t="shared" si="1"/>
        <v>67314546.897</v>
      </c>
    </row>
    <row r="15" spans="1:25">
      <c r="A15" s="60">
        <v>43981</v>
      </c>
      <c r="B15" s="61" t="s">
        <v>38</v>
      </c>
      <c r="C15" s="61" t="str">
        <f>IF(B15="","",VLOOKUP(B15,DMKH!$A$7:$B$20,2,0))</f>
        <v>Công ty TNHH MTV Hòa Liên Hùng</v>
      </c>
      <c r="D15" s="61" t="s">
        <v>72</v>
      </c>
      <c r="E15" s="62" t="s">
        <v>16</v>
      </c>
      <c r="F15" s="61" t="str">
        <f>IF(E15="","",VLOOKUP(E15,TonghopNXT!$A$9:$C$5000,2,0))</f>
        <v>Thép buộc</v>
      </c>
      <c r="G15" s="62" t="str">
        <f>IF(E15="","",VLOOKUP(E15,TonghopNXT!$A$9:$C$5000,3,0))</f>
        <v>Kg</v>
      </c>
      <c r="H15" s="63"/>
      <c r="I15" s="63"/>
      <c r="J15" s="64">
        <f t="shared" si="0"/>
        <v>0</v>
      </c>
      <c r="K15" s="61">
        <v>86</v>
      </c>
      <c r="L15" s="63">
        <v>18181.817999999999</v>
      </c>
      <c r="M15" s="63">
        <f t="shared" si="1"/>
        <v>1563636.348</v>
      </c>
    </row>
    <row r="16" spans="1:25">
      <c r="A16" s="60">
        <v>43981</v>
      </c>
      <c r="B16" s="61" t="s">
        <v>38</v>
      </c>
      <c r="C16" s="61" t="str">
        <f>IF(B16="","",VLOOKUP(B16,DMKH!$A$7:$B$20,2,0))</f>
        <v>Công ty TNHH MTV Hòa Liên Hùng</v>
      </c>
      <c r="D16" s="61" t="s">
        <v>72</v>
      </c>
      <c r="E16" s="62" t="s">
        <v>19</v>
      </c>
      <c r="F16" s="61" t="str">
        <f>IF(E16="","",VLOOKUP(E16,TonghopNXT!$A$9:$C$5000,2,0))</f>
        <v>Thép D10 Hòa Phát</v>
      </c>
      <c r="G16" s="62" t="str">
        <f>IF(E16="","",VLOOKUP(E16,TonghopNXT!$A$9:$C$5000,3,0))</f>
        <v>Kg</v>
      </c>
      <c r="H16" s="63"/>
      <c r="I16" s="63"/>
      <c r="J16" s="64">
        <f t="shared" si="0"/>
        <v>0</v>
      </c>
      <c r="K16" s="66">
        <v>620</v>
      </c>
      <c r="L16" s="63">
        <v>12903.225</v>
      </c>
      <c r="M16" s="63">
        <f t="shared" si="1"/>
        <v>7999999.5</v>
      </c>
    </row>
    <row r="17" spans="1:13">
      <c r="A17" s="60"/>
      <c r="B17" s="61"/>
      <c r="C17" s="61" t="str">
        <f>IF(B17="","",VLOOKUP(B17,DMKH!$A$7:$B$20,2,0))</f>
        <v/>
      </c>
      <c r="D17" s="61"/>
      <c r="E17" s="62"/>
      <c r="F17" s="61" t="str">
        <f>IF(E17="","",VLOOKUP(E17,TonghopNXT!$A$9:$C$5000,2,0))</f>
        <v/>
      </c>
      <c r="G17" s="62" t="str">
        <f>IF(E17="","",VLOOKUP(E17,TonghopNXT!$A$9:$C$5000,3,0))</f>
        <v/>
      </c>
      <c r="H17" s="63"/>
      <c r="I17" s="63"/>
      <c r="J17" s="64">
        <f t="shared" si="0"/>
        <v>0</v>
      </c>
      <c r="K17" s="61"/>
      <c r="L17" s="63"/>
      <c r="M17" s="63">
        <f t="shared" si="1"/>
        <v>0</v>
      </c>
    </row>
    <row r="18" spans="1:13">
      <c r="A18" s="61"/>
      <c r="B18" s="61"/>
      <c r="C18" s="61" t="str">
        <f>IF(B18="","",VLOOKUP(B18,DMKH!$A$7:$B$20,2,0))</f>
        <v/>
      </c>
      <c r="D18" s="61"/>
      <c r="E18" s="62"/>
      <c r="F18" s="61" t="str">
        <f>IF(E18="","",VLOOKUP(E18,TonghopNXT!$A$9:$C$5000,2,0))</f>
        <v/>
      </c>
      <c r="G18" s="62" t="str">
        <f>IF(E18="","",VLOOKUP(E18,TonghopNXT!$A$9:$C$5000,3,0))</f>
        <v/>
      </c>
      <c r="H18" s="63"/>
      <c r="I18" s="63"/>
      <c r="J18" s="64">
        <f t="shared" si="0"/>
        <v>0</v>
      </c>
      <c r="K18" s="61"/>
      <c r="L18" s="63"/>
      <c r="M18" s="63">
        <f t="shared" si="1"/>
        <v>0</v>
      </c>
    </row>
    <row r="19" spans="1:13">
      <c r="A19" s="61"/>
      <c r="B19" s="61"/>
      <c r="C19" s="61" t="str">
        <f>IF(B19="","",VLOOKUP(B19,DMKH!$A$7:$B$20,2,0))</f>
        <v/>
      </c>
      <c r="D19" s="61"/>
      <c r="E19" s="62"/>
      <c r="F19" s="61" t="str">
        <f>IF(E19="","",VLOOKUP(E19,TonghopNXT!$A$9:$C$5000,2,0))</f>
        <v/>
      </c>
      <c r="G19" s="62" t="str">
        <f>IF(E19="","",VLOOKUP(E19,TonghopNXT!$A$9:$C$5000,3,0))</f>
        <v/>
      </c>
      <c r="H19" s="63"/>
      <c r="I19" s="63"/>
      <c r="J19" s="64">
        <f t="shared" si="0"/>
        <v>0</v>
      </c>
      <c r="K19" s="61"/>
      <c r="L19" s="63"/>
      <c r="M19" s="63">
        <f t="shared" si="1"/>
        <v>0</v>
      </c>
    </row>
    <row r="20" spans="1:13">
      <c r="A20" s="61"/>
      <c r="B20" s="61"/>
      <c r="C20" s="61" t="str">
        <f>IF(B20="","",VLOOKUP(B20,DMKH!$A$7:$B$20,2,0))</f>
        <v/>
      </c>
      <c r="D20" s="61"/>
      <c r="E20" s="62"/>
      <c r="F20" s="61" t="str">
        <f>IF(E20="","",VLOOKUP(E20,TonghopNXT!$A$9:$C$5000,2,0))</f>
        <v/>
      </c>
      <c r="G20" s="62" t="str">
        <f>IF(E20="","",VLOOKUP(E20,TonghopNXT!$A$9:$C$5000,3,0))</f>
        <v/>
      </c>
      <c r="H20" s="63"/>
      <c r="I20" s="63"/>
      <c r="J20" s="64">
        <f t="shared" si="0"/>
        <v>0</v>
      </c>
      <c r="K20" s="61"/>
      <c r="L20" s="63"/>
      <c r="M20" s="63">
        <f t="shared" si="1"/>
        <v>0</v>
      </c>
    </row>
    <row r="21" spans="1:13">
      <c r="A21" s="61"/>
      <c r="B21" s="61"/>
      <c r="C21" s="61" t="str">
        <f>IF(B21="","",VLOOKUP(B21,DMKH!$A$7:$B$20,2,0))</f>
        <v/>
      </c>
      <c r="D21" s="61"/>
      <c r="E21" s="62"/>
      <c r="F21" s="61" t="str">
        <f>IF(E21="","",VLOOKUP(E21,TonghopNXT!$A$9:$C$5000,2,0))</f>
        <v/>
      </c>
      <c r="G21" s="62" t="str">
        <f>IF(E21="","",VLOOKUP(E21,TonghopNXT!$A$9:$C$5000,3,0))</f>
        <v/>
      </c>
      <c r="H21" s="63"/>
      <c r="I21" s="63"/>
      <c r="J21" s="64">
        <f t="shared" si="0"/>
        <v>0</v>
      </c>
      <c r="K21" s="61"/>
      <c r="L21" s="63"/>
      <c r="M21" s="63">
        <f t="shared" si="1"/>
        <v>0</v>
      </c>
    </row>
    <row r="22" spans="1:13">
      <c r="A22" s="61"/>
      <c r="B22" s="61"/>
      <c r="C22" s="61" t="str">
        <f>IF(B22="","",VLOOKUP(B22,DMKH!$A$7:$B$20,2,0))</f>
        <v/>
      </c>
      <c r="D22" s="61"/>
      <c r="E22" s="62"/>
      <c r="F22" s="61" t="str">
        <f>IF(E22="","",VLOOKUP(E22,TonghopNXT!$A$9:$C$5000,2,0))</f>
        <v/>
      </c>
      <c r="G22" s="62" t="str">
        <f>IF(E22="","",VLOOKUP(E22,TonghopNXT!$A$9:$C$5000,3,0))</f>
        <v/>
      </c>
      <c r="H22" s="63"/>
      <c r="I22" s="63"/>
      <c r="J22" s="64">
        <f t="shared" si="0"/>
        <v>0</v>
      </c>
      <c r="K22" s="61"/>
      <c r="L22" s="63"/>
      <c r="M22" s="63">
        <f t="shared" si="1"/>
        <v>0</v>
      </c>
    </row>
    <row r="23" spans="1:13">
      <c r="A23" s="61"/>
      <c r="B23" s="61"/>
      <c r="C23" s="61" t="str">
        <f>IF(B23="","",VLOOKUP(B23,DMKH!$A$7:$B$20,2,0))</f>
        <v/>
      </c>
      <c r="D23" s="61"/>
      <c r="E23" s="62"/>
      <c r="F23" s="61" t="str">
        <f>IF(E23="","",VLOOKUP(E23,TonghopNXT!$A$9:$C$5000,2,0))</f>
        <v/>
      </c>
      <c r="G23" s="62" t="str">
        <f>IF(E23="","",VLOOKUP(E23,TonghopNXT!$A$9:$C$5000,3,0))</f>
        <v/>
      </c>
      <c r="H23" s="63"/>
      <c r="I23" s="63"/>
      <c r="J23" s="64">
        <f t="shared" si="0"/>
        <v>0</v>
      </c>
      <c r="K23" s="61"/>
      <c r="L23" s="63"/>
      <c r="M23" s="63">
        <f t="shared" si="1"/>
        <v>0</v>
      </c>
    </row>
    <row r="24" spans="1:13">
      <c r="A24" s="61"/>
      <c r="B24" s="61"/>
      <c r="C24" s="61" t="str">
        <f>IF(B24="","",VLOOKUP(B24,DMKH!$A$7:$B$20,2,0))</f>
        <v/>
      </c>
      <c r="D24" s="61"/>
      <c r="E24" s="62"/>
      <c r="F24" s="61" t="str">
        <f>IF(E24="","",VLOOKUP(E24,TonghopNXT!$A$9:$C$5000,2,0))</f>
        <v/>
      </c>
      <c r="G24" s="62" t="str">
        <f>IF(E24="","",VLOOKUP(E24,TonghopNXT!$A$9:$C$5000,3,0))</f>
        <v/>
      </c>
      <c r="H24" s="63"/>
      <c r="I24" s="63"/>
      <c r="J24" s="64">
        <f t="shared" si="0"/>
        <v>0</v>
      </c>
      <c r="K24" s="61"/>
      <c r="L24" s="63"/>
      <c r="M24" s="63">
        <f t="shared" si="1"/>
        <v>0</v>
      </c>
    </row>
    <row r="25" spans="1:13">
      <c r="A25" s="61"/>
      <c r="B25" s="61"/>
      <c r="C25" s="61" t="str">
        <f>IF(B25="","",VLOOKUP(B25,DMKH!$A$7:$B$20,2,0))</f>
        <v/>
      </c>
      <c r="D25" s="61"/>
      <c r="E25" s="62"/>
      <c r="F25" s="61" t="str">
        <f>IF(E25="","",VLOOKUP(E25,TonghopNXT!$A$9:$C$5000,2,0))</f>
        <v/>
      </c>
      <c r="G25" s="62" t="str">
        <f>IF(E25="","",VLOOKUP(E25,TonghopNXT!$A$9:$C$5000,3,0))</f>
        <v/>
      </c>
      <c r="H25" s="63"/>
      <c r="I25" s="63"/>
      <c r="J25" s="64">
        <f t="shared" si="0"/>
        <v>0</v>
      </c>
      <c r="K25" s="61"/>
      <c r="L25" s="63"/>
      <c r="M25" s="63">
        <f t="shared" si="1"/>
        <v>0</v>
      </c>
    </row>
    <row r="26" spans="1:13">
      <c r="A26" s="61"/>
      <c r="B26" s="61"/>
      <c r="C26" s="61" t="str">
        <f>IF(B26="","",VLOOKUP(B26,DMKH!$A$7:$B$20,2,0))</f>
        <v/>
      </c>
      <c r="D26" s="61"/>
      <c r="E26" s="62"/>
      <c r="F26" s="61" t="str">
        <f>IF(E26="","",VLOOKUP(E26,TonghopNXT!$A$9:$C$5000,2,0))</f>
        <v/>
      </c>
      <c r="G26" s="62" t="str">
        <f>IF(E26="","",VLOOKUP(E26,TonghopNXT!$A$9:$C$5000,3,0))</f>
        <v/>
      </c>
      <c r="H26" s="63"/>
      <c r="I26" s="63"/>
      <c r="J26" s="64">
        <f t="shared" si="0"/>
        <v>0</v>
      </c>
      <c r="K26" s="61"/>
      <c r="L26" s="63"/>
      <c r="M26" s="63">
        <f t="shared" si="1"/>
        <v>0</v>
      </c>
    </row>
    <row r="27" spans="1:13">
      <c r="A27" s="61"/>
      <c r="B27" s="61"/>
      <c r="C27" s="61" t="str">
        <f>IF(B27="","",VLOOKUP(B27,DMKH!$A$7:$B$20,2,0))</f>
        <v/>
      </c>
      <c r="D27" s="61"/>
      <c r="E27" s="62"/>
      <c r="F27" s="61" t="str">
        <f>IF(E27="","",VLOOKUP(E27,TonghopNXT!$A$9:$C$5000,2,0))</f>
        <v/>
      </c>
      <c r="G27" s="62" t="str">
        <f>IF(E27="","",VLOOKUP(E27,TonghopNXT!$A$9:$C$5000,3,0))</f>
        <v/>
      </c>
      <c r="H27" s="63"/>
      <c r="I27" s="63"/>
      <c r="J27" s="64">
        <f t="shared" si="0"/>
        <v>0</v>
      </c>
      <c r="K27" s="61"/>
      <c r="L27" s="63"/>
      <c r="M27" s="63">
        <f t="shared" si="1"/>
        <v>0</v>
      </c>
    </row>
    <row r="28" spans="1:13">
      <c r="A28" s="61"/>
      <c r="B28" s="61"/>
      <c r="C28" s="61" t="str">
        <f>IF(B28="","",VLOOKUP(B28,DMKH!$A$7:$B$20,2,0))</f>
        <v/>
      </c>
      <c r="D28" s="61"/>
      <c r="E28" s="62"/>
      <c r="F28" s="61" t="str">
        <f>IF(E28="","",VLOOKUP(E28,TonghopNXT!$A$9:$C$5000,2,0))</f>
        <v/>
      </c>
      <c r="G28" s="62" t="str">
        <f>IF(E28="","",VLOOKUP(E28,TonghopNXT!$A$9:$C$5000,3,0))</f>
        <v/>
      </c>
      <c r="H28" s="63"/>
      <c r="I28" s="63"/>
      <c r="J28" s="64">
        <f t="shared" si="0"/>
        <v>0</v>
      </c>
      <c r="K28" s="61"/>
      <c r="L28" s="63"/>
      <c r="M28" s="63">
        <f t="shared" si="1"/>
        <v>0</v>
      </c>
    </row>
    <row r="29" spans="1:13">
      <c r="A29" s="61"/>
      <c r="B29" s="61"/>
      <c r="C29" s="61" t="str">
        <f>IF(B29="","",VLOOKUP(B29,DMKH!$A$7:$B$20,2,0))</f>
        <v/>
      </c>
      <c r="D29" s="61"/>
      <c r="E29" s="62"/>
      <c r="F29" s="61" t="str">
        <f>IF(E29="","",VLOOKUP(E29,TonghopNXT!$A$9:$C$5000,2,0))</f>
        <v/>
      </c>
      <c r="G29" s="62" t="str">
        <f>IF(E29="","",VLOOKUP(E29,TonghopNXT!$A$9:$C$5000,3,0))</f>
        <v/>
      </c>
      <c r="H29" s="63"/>
      <c r="I29" s="63"/>
      <c r="J29" s="64">
        <f t="shared" si="0"/>
        <v>0</v>
      </c>
      <c r="K29" s="61"/>
      <c r="L29" s="63"/>
      <c r="M29" s="63">
        <f t="shared" si="1"/>
        <v>0</v>
      </c>
    </row>
    <row r="30" spans="1:13">
      <c r="A30" s="61"/>
      <c r="B30" s="61"/>
      <c r="C30" s="61" t="str">
        <f>IF(B30="","",VLOOKUP(B30,DMKH!$A$7:$B$20,2,0))</f>
        <v/>
      </c>
      <c r="D30" s="61"/>
      <c r="E30" s="62"/>
      <c r="F30" s="61" t="str">
        <f>IF(E30="","",VLOOKUP(E30,TonghopNXT!$A$9:$C$5000,2,0))</f>
        <v/>
      </c>
      <c r="G30" s="62" t="str">
        <f>IF(E30="","",VLOOKUP(E30,TonghopNXT!$A$9:$C$5000,3,0))</f>
        <v/>
      </c>
      <c r="H30" s="63"/>
      <c r="I30" s="63"/>
      <c r="J30" s="64">
        <f t="shared" si="0"/>
        <v>0</v>
      </c>
      <c r="K30" s="61"/>
      <c r="L30" s="63"/>
      <c r="M30" s="63">
        <f t="shared" si="1"/>
        <v>0</v>
      </c>
    </row>
    <row r="31" spans="1:13">
      <c r="A31" s="61"/>
      <c r="B31" s="61"/>
      <c r="C31" s="61" t="str">
        <f>IF(B31="","",VLOOKUP(B31,DMKH!$A$7:$B$20,2,0))</f>
        <v/>
      </c>
      <c r="D31" s="61"/>
      <c r="E31" s="62"/>
      <c r="F31" s="61" t="str">
        <f>IF(E31="","",VLOOKUP(E31,TonghopNXT!$A$9:$C$5000,2,0))</f>
        <v/>
      </c>
      <c r="G31" s="62" t="str">
        <f>IF(E31="","",VLOOKUP(E31,TonghopNXT!$A$9:$C$5000,3,0))</f>
        <v/>
      </c>
      <c r="H31" s="63"/>
      <c r="I31" s="63"/>
      <c r="J31" s="64">
        <f t="shared" si="0"/>
        <v>0</v>
      </c>
      <c r="K31" s="61"/>
      <c r="L31" s="63"/>
      <c r="M31" s="63">
        <f t="shared" si="1"/>
        <v>0</v>
      </c>
    </row>
    <row r="32" spans="1:13">
      <c r="A32" s="61"/>
      <c r="B32" s="61"/>
      <c r="C32" s="61" t="str">
        <f>IF(B32="","",VLOOKUP(B32,DMKH!$A$7:$B$20,2,0))</f>
        <v/>
      </c>
      <c r="D32" s="61"/>
      <c r="E32" s="62"/>
      <c r="F32" s="61" t="str">
        <f>IF(E32="","",VLOOKUP(E32,TonghopNXT!$A$9:$C$5000,2,0))</f>
        <v/>
      </c>
      <c r="G32" s="62" t="str">
        <f>IF(E32="","",VLOOKUP(E32,TonghopNXT!$A$9:$C$5000,3,0))</f>
        <v/>
      </c>
      <c r="H32" s="63"/>
      <c r="I32" s="63"/>
      <c r="J32" s="64">
        <f t="shared" si="0"/>
        <v>0</v>
      </c>
      <c r="K32" s="61"/>
      <c r="L32" s="63"/>
      <c r="M32" s="63">
        <f t="shared" si="1"/>
        <v>0</v>
      </c>
    </row>
    <row r="33" spans="1:13">
      <c r="A33" s="61"/>
      <c r="B33" s="61"/>
      <c r="C33" s="61" t="str">
        <f>IF(B33="","",VLOOKUP(B33,DMKH!$A$7:$B$20,2,0))</f>
        <v/>
      </c>
      <c r="D33" s="61"/>
      <c r="E33" s="62"/>
      <c r="F33" s="61" t="str">
        <f>IF(E33="","",VLOOKUP(E33,TonghopNXT!$A$9:$C$5000,2,0))</f>
        <v/>
      </c>
      <c r="G33" s="62" t="str">
        <f>IF(E33="","",VLOOKUP(E33,TonghopNXT!$A$9:$C$5000,3,0))</f>
        <v/>
      </c>
      <c r="H33" s="63"/>
      <c r="I33" s="63"/>
      <c r="J33" s="64">
        <f t="shared" si="0"/>
        <v>0</v>
      </c>
      <c r="K33" s="61"/>
      <c r="L33" s="63"/>
      <c r="M33" s="63">
        <f t="shared" si="1"/>
        <v>0</v>
      </c>
    </row>
    <row r="34" spans="1:13">
      <c r="A34" s="61"/>
      <c r="B34" s="61"/>
      <c r="C34" s="61" t="str">
        <f>IF(B34="","",VLOOKUP(B34,DMKH!$A$7:$B$20,2,0))</f>
        <v/>
      </c>
      <c r="D34" s="61"/>
      <c r="E34" s="62"/>
      <c r="F34" s="61" t="str">
        <f>IF(E34="","",VLOOKUP(E34,TonghopNXT!$A$9:$C$5000,2,0))</f>
        <v/>
      </c>
      <c r="G34" s="62" t="str">
        <f>IF(E34="","",VLOOKUP(E34,TonghopNXT!$A$9:$C$5000,3,0))</f>
        <v/>
      </c>
      <c r="H34" s="63"/>
      <c r="I34" s="63"/>
      <c r="J34" s="64">
        <f t="shared" si="0"/>
        <v>0</v>
      </c>
      <c r="K34" s="61"/>
      <c r="L34" s="63"/>
      <c r="M34" s="63">
        <f t="shared" si="1"/>
        <v>0</v>
      </c>
    </row>
    <row r="35" spans="1:13">
      <c r="A35" s="61"/>
      <c r="B35" s="61"/>
      <c r="C35" s="61" t="str">
        <f>IF(B35="","",VLOOKUP(B35,DMKH!$A$7:$B$20,2,0))</f>
        <v/>
      </c>
      <c r="D35" s="61"/>
      <c r="E35" s="62"/>
      <c r="F35" s="61" t="str">
        <f>IF(E35="","",VLOOKUP(E35,TonghopNXT!$A$9:$C$5000,2,0))</f>
        <v/>
      </c>
      <c r="G35" s="62" t="str">
        <f>IF(E35="","",VLOOKUP(E35,TonghopNXT!$A$9:$C$5000,3,0))</f>
        <v/>
      </c>
      <c r="H35" s="63"/>
      <c r="I35" s="63"/>
      <c r="J35" s="64">
        <f t="shared" si="0"/>
        <v>0</v>
      </c>
      <c r="K35" s="61"/>
      <c r="L35" s="63"/>
      <c r="M35" s="63">
        <f t="shared" si="1"/>
        <v>0</v>
      </c>
    </row>
    <row r="36" spans="1:13">
      <c r="A36" s="61"/>
      <c r="B36" s="61"/>
      <c r="C36" s="61" t="str">
        <f>IF(B36="","",VLOOKUP(B36,DMKH!$A$7:$B$20,2,0))</f>
        <v/>
      </c>
      <c r="D36" s="61"/>
      <c r="E36" s="62"/>
      <c r="F36" s="61" t="str">
        <f>IF(E36="","",VLOOKUP(E36,TonghopNXT!$A$9:$C$5000,2,0))</f>
        <v/>
      </c>
      <c r="G36" s="62" t="str">
        <f>IF(E36="","",VLOOKUP(E36,TonghopNXT!$A$9:$C$5000,3,0))</f>
        <v/>
      </c>
      <c r="H36" s="63"/>
      <c r="I36" s="63"/>
      <c r="J36" s="64">
        <f t="shared" si="0"/>
        <v>0</v>
      </c>
      <c r="K36" s="61"/>
      <c r="L36" s="63"/>
      <c r="M36" s="63">
        <f t="shared" si="1"/>
        <v>0</v>
      </c>
    </row>
    <row r="37" spans="1:13">
      <c r="A37" s="61"/>
      <c r="B37" s="61"/>
      <c r="C37" s="61" t="str">
        <f>IF(B37="","",VLOOKUP(B37,DMKH!$A$7:$B$20,2,0))</f>
        <v/>
      </c>
      <c r="D37" s="61"/>
      <c r="E37" s="62"/>
      <c r="F37" s="61" t="str">
        <f>IF(E37="","",VLOOKUP(E37,TonghopNXT!$A$9:$C$5000,2,0))</f>
        <v/>
      </c>
      <c r="G37" s="62" t="str">
        <f>IF(E37="","",VLOOKUP(E37,TonghopNXT!$A$9:$C$5000,3,0))</f>
        <v/>
      </c>
      <c r="H37" s="63"/>
      <c r="I37" s="63"/>
      <c r="J37" s="64">
        <f t="shared" si="0"/>
        <v>0</v>
      </c>
      <c r="K37" s="61"/>
      <c r="L37" s="63"/>
      <c r="M37" s="63">
        <f t="shared" si="1"/>
        <v>0</v>
      </c>
    </row>
    <row r="38" spans="1:13">
      <c r="A38" s="61"/>
      <c r="B38" s="61"/>
      <c r="C38" s="61" t="str">
        <f>IF(B38="","",VLOOKUP(B38,DMKH!$A$7:$B$20,2,0))</f>
        <v/>
      </c>
      <c r="D38" s="61"/>
      <c r="E38" s="62"/>
      <c r="F38" s="61" t="str">
        <f>IF(E38="","",VLOOKUP(E38,TonghopNXT!$A$9:$C$5000,2,0))</f>
        <v/>
      </c>
      <c r="G38" s="62" t="str">
        <f>IF(E38="","",VLOOKUP(E38,TonghopNXT!$A$9:$C$5000,3,0))</f>
        <v/>
      </c>
      <c r="H38" s="63"/>
      <c r="I38" s="63"/>
      <c r="J38" s="64">
        <f t="shared" si="0"/>
        <v>0</v>
      </c>
      <c r="K38" s="61"/>
      <c r="L38" s="63"/>
      <c r="M38" s="63">
        <f t="shared" si="1"/>
        <v>0</v>
      </c>
    </row>
    <row r="39" spans="1:13">
      <c r="A39" s="61"/>
      <c r="B39" s="61"/>
      <c r="C39" s="61" t="str">
        <f>IF(B39="","",VLOOKUP(B39,DMKH!$A$7:$B$20,2,0))</f>
        <v/>
      </c>
      <c r="D39" s="61"/>
      <c r="E39" s="62"/>
      <c r="F39" s="61" t="str">
        <f>IF(E39="","",VLOOKUP(E39,TonghopNXT!$A$9:$C$5000,2,0))</f>
        <v/>
      </c>
      <c r="G39" s="62" t="str">
        <f>IF(E39="","",VLOOKUP(E39,TonghopNXT!$A$9:$C$5000,3,0))</f>
        <v/>
      </c>
      <c r="H39" s="63"/>
      <c r="I39" s="63"/>
      <c r="J39" s="64">
        <f t="shared" si="0"/>
        <v>0</v>
      </c>
      <c r="K39" s="61"/>
      <c r="L39" s="63"/>
      <c r="M39" s="63">
        <f t="shared" si="1"/>
        <v>0</v>
      </c>
    </row>
    <row r="40" spans="1:13">
      <c r="A40" s="61"/>
      <c r="B40" s="61"/>
      <c r="C40" s="61" t="str">
        <f>IF(B40="","",VLOOKUP(B40,DMKH!$A$7:$B$20,2,0))</f>
        <v/>
      </c>
      <c r="D40" s="61"/>
      <c r="E40" s="62"/>
      <c r="F40" s="61" t="str">
        <f>IF(E40="","",VLOOKUP(E40,TonghopNXT!$A$9:$C$5000,2,0))</f>
        <v/>
      </c>
      <c r="G40" s="62" t="str">
        <f>IF(E40="","",VLOOKUP(E40,TonghopNXT!$A$9:$C$5000,3,0))</f>
        <v/>
      </c>
      <c r="H40" s="63"/>
      <c r="I40" s="63"/>
      <c r="J40" s="64">
        <f t="shared" si="0"/>
        <v>0</v>
      </c>
      <c r="K40" s="61"/>
      <c r="L40" s="63"/>
      <c r="M40" s="63">
        <f t="shared" si="1"/>
        <v>0</v>
      </c>
    </row>
    <row r="41" spans="1:13">
      <c r="A41" s="61"/>
      <c r="B41" s="61"/>
      <c r="C41" s="61" t="str">
        <f>IF(B41="","",VLOOKUP(B41,DMKH!$A$7:$B$20,2,0))</f>
        <v/>
      </c>
      <c r="D41" s="61"/>
      <c r="E41" s="62"/>
      <c r="F41" s="61" t="str">
        <f>IF(E41="","",VLOOKUP(E41,TonghopNXT!$A$9:$C$5000,2,0))</f>
        <v/>
      </c>
      <c r="G41" s="62" t="str">
        <f>IF(E41="","",VLOOKUP(E41,TonghopNXT!$A$9:$C$5000,3,0))</f>
        <v/>
      </c>
      <c r="H41" s="63"/>
      <c r="I41" s="63"/>
      <c r="J41" s="64">
        <f t="shared" si="0"/>
        <v>0</v>
      </c>
      <c r="K41" s="61"/>
      <c r="L41" s="63"/>
      <c r="M41" s="63">
        <f t="shared" si="1"/>
        <v>0</v>
      </c>
    </row>
    <row r="42" spans="1:13">
      <c r="A42" s="61"/>
      <c r="B42" s="61"/>
      <c r="C42" s="61" t="str">
        <f>IF(B42="","",VLOOKUP(B42,DMKH!$A$7:$B$20,2,0))</f>
        <v/>
      </c>
      <c r="D42" s="61"/>
      <c r="E42" s="62"/>
      <c r="F42" s="61" t="str">
        <f>IF(E42="","",VLOOKUP(E42,TonghopNXT!$A$9:$C$5000,2,0))</f>
        <v/>
      </c>
      <c r="G42" s="62" t="str">
        <f>IF(E42="","",VLOOKUP(E42,TonghopNXT!$A$9:$C$5000,3,0))</f>
        <v/>
      </c>
      <c r="H42" s="63"/>
      <c r="I42" s="63"/>
      <c r="J42" s="64">
        <f t="shared" si="0"/>
        <v>0</v>
      </c>
      <c r="K42" s="61"/>
      <c r="L42" s="63"/>
      <c r="M42" s="63">
        <f t="shared" si="1"/>
        <v>0</v>
      </c>
    </row>
    <row r="43" spans="1:13">
      <c r="A43" s="61"/>
      <c r="B43" s="61"/>
      <c r="C43" s="61" t="str">
        <f>IF(B43="","",VLOOKUP(B43,DMKH!$A$7:$B$20,2,0))</f>
        <v/>
      </c>
      <c r="D43" s="61"/>
      <c r="E43" s="62"/>
      <c r="F43" s="61" t="str">
        <f>IF(E43="","",VLOOKUP(E43,TonghopNXT!$A$9:$C$5000,2,0))</f>
        <v/>
      </c>
      <c r="G43" s="62" t="str">
        <f>IF(E43="","",VLOOKUP(E43,TonghopNXT!$A$9:$C$5000,3,0))</f>
        <v/>
      </c>
      <c r="H43" s="63"/>
      <c r="I43" s="63"/>
      <c r="J43" s="64">
        <f t="shared" si="0"/>
        <v>0</v>
      </c>
      <c r="K43" s="61"/>
      <c r="L43" s="63"/>
      <c r="M43" s="63">
        <f t="shared" si="1"/>
        <v>0</v>
      </c>
    </row>
    <row r="44" spans="1:13">
      <c r="A44" s="61"/>
      <c r="B44" s="61"/>
      <c r="C44" s="61" t="str">
        <f>IF(B44="","",VLOOKUP(B44,DMKH!$A$7:$B$20,2,0))</f>
        <v/>
      </c>
      <c r="D44" s="61"/>
      <c r="E44" s="62"/>
      <c r="F44" s="61" t="str">
        <f>IF(E44="","",VLOOKUP(E44,TonghopNXT!$A$9:$C$5000,2,0))</f>
        <v/>
      </c>
      <c r="G44" s="62" t="str">
        <f>IF(E44="","",VLOOKUP(E44,TonghopNXT!$A$9:$C$5000,3,0))</f>
        <v/>
      </c>
      <c r="H44" s="63"/>
      <c r="I44" s="63"/>
      <c r="J44" s="64">
        <f t="shared" si="0"/>
        <v>0</v>
      </c>
      <c r="K44" s="61"/>
      <c r="L44" s="63"/>
      <c r="M44" s="63">
        <f t="shared" si="1"/>
        <v>0</v>
      </c>
    </row>
    <row r="45" spans="1:13">
      <c r="A45" s="61"/>
      <c r="B45" s="61"/>
      <c r="C45" s="61" t="str">
        <f>IF(B45="","",VLOOKUP(B45,DMKH!$A$7:$B$20,2,0))</f>
        <v/>
      </c>
      <c r="D45" s="61"/>
      <c r="E45" s="62"/>
      <c r="F45" s="61" t="str">
        <f>IF(E45="","",VLOOKUP(E45,TonghopNXT!$A$9:$C$5000,2,0))</f>
        <v/>
      </c>
      <c r="G45" s="62" t="str">
        <f>IF(E45="","",VLOOKUP(E45,TonghopNXT!$A$9:$C$5000,3,0))</f>
        <v/>
      </c>
      <c r="H45" s="63"/>
      <c r="I45" s="63"/>
      <c r="J45" s="64">
        <f t="shared" si="0"/>
        <v>0</v>
      </c>
      <c r="K45" s="61"/>
      <c r="L45" s="63"/>
      <c r="M45" s="63">
        <f t="shared" si="1"/>
        <v>0</v>
      </c>
    </row>
    <row r="46" spans="1:13">
      <c r="A46" s="61"/>
      <c r="B46" s="61"/>
      <c r="C46" s="61" t="str">
        <f>IF(B46="","",VLOOKUP(B46,DMKH!$A$7:$B$20,2,0))</f>
        <v/>
      </c>
      <c r="D46" s="61"/>
      <c r="E46" s="62"/>
      <c r="F46" s="61" t="str">
        <f>IF(E46="","",VLOOKUP(E46,TonghopNXT!$A$9:$C$5000,2,0))</f>
        <v/>
      </c>
      <c r="G46" s="62" t="str">
        <f>IF(E46="","",VLOOKUP(E46,TonghopNXT!$A$9:$C$5000,3,0))</f>
        <v/>
      </c>
      <c r="H46" s="63"/>
      <c r="I46" s="63"/>
      <c r="J46" s="64">
        <f t="shared" si="0"/>
        <v>0</v>
      </c>
      <c r="K46" s="61"/>
      <c r="L46" s="63"/>
      <c r="M46" s="63">
        <f t="shared" si="1"/>
        <v>0</v>
      </c>
    </row>
    <row r="47" spans="1:13">
      <c r="A47" s="61"/>
      <c r="B47" s="61"/>
      <c r="C47" s="61" t="str">
        <f>IF(B47="","",VLOOKUP(B47,DMKH!$A$7:$B$20,2,0))</f>
        <v/>
      </c>
      <c r="D47" s="61"/>
      <c r="E47" s="62"/>
      <c r="F47" s="61" t="str">
        <f>IF(E47="","",VLOOKUP(E47,TonghopNXT!$A$9:$C$5000,2,0))</f>
        <v/>
      </c>
      <c r="G47" s="62" t="str">
        <f>IF(E47="","",VLOOKUP(E47,TonghopNXT!$A$9:$C$5000,3,0))</f>
        <v/>
      </c>
      <c r="H47" s="63"/>
      <c r="I47" s="63"/>
      <c r="J47" s="64">
        <f t="shared" si="0"/>
        <v>0</v>
      </c>
      <c r="K47" s="61"/>
      <c r="L47" s="63"/>
      <c r="M47" s="63">
        <f t="shared" si="1"/>
        <v>0</v>
      </c>
    </row>
    <row r="48" spans="1:13">
      <c r="A48" s="61"/>
      <c r="B48" s="61"/>
      <c r="C48" s="61" t="str">
        <f>IF(B48="","",VLOOKUP(B48,DMKH!$A$7:$B$20,2,0))</f>
        <v/>
      </c>
      <c r="D48" s="61"/>
      <c r="E48" s="62"/>
      <c r="F48" s="61" t="str">
        <f>IF(E48="","",VLOOKUP(E48,TonghopNXT!$A$9:$C$5000,2,0))</f>
        <v/>
      </c>
      <c r="G48" s="62" t="str">
        <f>IF(E48="","",VLOOKUP(E48,TonghopNXT!$A$9:$C$5000,3,0))</f>
        <v/>
      </c>
      <c r="H48" s="63"/>
      <c r="I48" s="63"/>
      <c r="J48" s="64">
        <f t="shared" si="0"/>
        <v>0</v>
      </c>
      <c r="K48" s="61"/>
      <c r="L48" s="63"/>
      <c r="M48" s="63">
        <f t="shared" si="1"/>
        <v>0</v>
      </c>
    </row>
    <row r="49" spans="1:13">
      <c r="A49" s="61"/>
      <c r="B49" s="61"/>
      <c r="C49" s="61" t="str">
        <f>IF(B49="","",VLOOKUP(B49,DMKH!$A$7:$B$20,2,0))</f>
        <v/>
      </c>
      <c r="D49" s="61"/>
      <c r="E49" s="62"/>
      <c r="F49" s="61" t="str">
        <f>IF(E49="","",VLOOKUP(E49,TonghopNXT!$A$9:$C$5000,2,0))</f>
        <v/>
      </c>
      <c r="G49" s="62" t="str">
        <f>IF(E49="","",VLOOKUP(E49,TonghopNXT!$A$9:$C$5000,3,0))</f>
        <v/>
      </c>
      <c r="H49" s="63"/>
      <c r="I49" s="63"/>
      <c r="J49" s="64">
        <f t="shared" si="0"/>
        <v>0</v>
      </c>
      <c r="K49" s="61"/>
      <c r="L49" s="63"/>
      <c r="M49" s="63">
        <f t="shared" si="1"/>
        <v>0</v>
      </c>
    </row>
    <row r="50" spans="1:13">
      <c r="A50" s="61"/>
      <c r="B50" s="61"/>
      <c r="C50" s="61" t="str">
        <f>IF(B50="","",VLOOKUP(B50,DMKH!$A$7:$B$20,2,0))</f>
        <v/>
      </c>
      <c r="D50" s="61"/>
      <c r="E50" s="62"/>
      <c r="F50" s="61" t="str">
        <f>IF(E50="","",VLOOKUP(E50,TonghopNXT!$A$9:$C$5000,2,0))</f>
        <v/>
      </c>
      <c r="G50" s="62" t="str">
        <f>IF(E50="","",VLOOKUP(E50,TonghopNXT!$A$9:$C$5000,3,0))</f>
        <v/>
      </c>
      <c r="H50" s="63"/>
      <c r="I50" s="63"/>
      <c r="J50" s="64">
        <f t="shared" si="0"/>
        <v>0</v>
      </c>
      <c r="K50" s="61"/>
      <c r="L50" s="63"/>
      <c r="M50" s="63">
        <f t="shared" si="1"/>
        <v>0</v>
      </c>
    </row>
    <row r="51" spans="1:13">
      <c r="A51" s="61"/>
      <c r="B51" s="61"/>
      <c r="C51" s="61" t="str">
        <f>IF(B51="","",VLOOKUP(B51,DMKH!$A$7:$B$20,2,0))</f>
        <v/>
      </c>
      <c r="D51" s="61"/>
      <c r="E51" s="62"/>
      <c r="F51" s="61" t="str">
        <f>IF(E51="","",VLOOKUP(E51,TonghopNXT!$A$9:$C$5000,2,0))</f>
        <v/>
      </c>
      <c r="G51" s="62" t="str">
        <f>IF(E51="","",VLOOKUP(E51,TonghopNXT!$A$9:$C$5000,3,0))</f>
        <v/>
      </c>
      <c r="H51" s="63"/>
      <c r="I51" s="63"/>
      <c r="J51" s="64">
        <f t="shared" si="0"/>
        <v>0</v>
      </c>
      <c r="K51" s="61"/>
      <c r="L51" s="63"/>
      <c r="M51" s="63">
        <f t="shared" si="1"/>
        <v>0</v>
      </c>
    </row>
    <row r="52" spans="1:13">
      <c r="A52" s="61"/>
      <c r="B52" s="61"/>
      <c r="C52" s="61" t="str">
        <f>IF(B52="","",VLOOKUP(B52,DMKH!$A$7:$B$20,2,0))</f>
        <v/>
      </c>
      <c r="D52" s="61"/>
      <c r="E52" s="62"/>
      <c r="F52" s="61" t="str">
        <f>IF(E52="","",VLOOKUP(E52,TonghopNXT!$A$9:$C$5000,2,0))</f>
        <v/>
      </c>
      <c r="G52" s="62" t="str">
        <f>IF(E52="","",VLOOKUP(E52,TonghopNXT!$A$9:$C$5000,3,0))</f>
        <v/>
      </c>
      <c r="H52" s="63"/>
      <c r="I52" s="63"/>
      <c r="J52" s="64">
        <f t="shared" si="0"/>
        <v>0</v>
      </c>
      <c r="K52" s="61"/>
      <c r="L52" s="63"/>
      <c r="M52" s="63">
        <f t="shared" si="1"/>
        <v>0</v>
      </c>
    </row>
    <row r="53" spans="1:13">
      <c r="A53" s="61"/>
      <c r="B53" s="61"/>
      <c r="C53" s="61" t="str">
        <f>IF(B53="","",VLOOKUP(B53,DMKH!$A$7:$B$20,2,0))</f>
        <v/>
      </c>
      <c r="D53" s="61"/>
      <c r="E53" s="62"/>
      <c r="F53" s="61" t="str">
        <f>IF(E53="","",VLOOKUP(E53,TonghopNXT!$A$9:$C$5000,2,0))</f>
        <v/>
      </c>
      <c r="G53" s="62" t="str">
        <f>IF(E53="","",VLOOKUP(E53,TonghopNXT!$A$9:$C$5000,3,0))</f>
        <v/>
      </c>
      <c r="H53" s="63"/>
      <c r="I53" s="63"/>
      <c r="J53" s="64">
        <f t="shared" si="0"/>
        <v>0</v>
      </c>
      <c r="K53" s="61"/>
      <c r="L53" s="63"/>
      <c r="M53" s="63">
        <f t="shared" si="1"/>
        <v>0</v>
      </c>
    </row>
    <row r="54" spans="1:13">
      <c r="A54" s="61"/>
      <c r="B54" s="61"/>
      <c r="C54" s="61" t="str">
        <f>IF(B54="","",VLOOKUP(B54,DMKH!$A$7:$B$20,2,0))</f>
        <v/>
      </c>
      <c r="D54" s="61"/>
      <c r="E54" s="62"/>
      <c r="F54" s="61" t="str">
        <f>IF(E54="","",VLOOKUP(E54,TonghopNXT!$A$9:$C$5000,2,0))</f>
        <v/>
      </c>
      <c r="G54" s="62" t="str">
        <f>IF(E54="","",VLOOKUP(E54,TonghopNXT!$A$9:$C$5000,3,0))</f>
        <v/>
      </c>
      <c r="H54" s="63"/>
      <c r="I54" s="63"/>
      <c r="J54" s="64">
        <f t="shared" si="0"/>
        <v>0</v>
      </c>
      <c r="K54" s="61"/>
      <c r="L54" s="63"/>
      <c r="M54" s="63">
        <f t="shared" si="1"/>
        <v>0</v>
      </c>
    </row>
    <row r="55" spans="1:13">
      <c r="A55" s="61"/>
      <c r="B55" s="61"/>
      <c r="C55" s="61" t="str">
        <f>IF(B55="","",VLOOKUP(B55,DMKH!$A$7:$B$20,2,0))</f>
        <v/>
      </c>
      <c r="D55" s="61"/>
      <c r="E55" s="62"/>
      <c r="F55" s="61" t="str">
        <f>IF(E55="","",VLOOKUP(E55,TonghopNXT!$A$9:$C$5000,2,0))</f>
        <v/>
      </c>
      <c r="G55" s="62" t="str">
        <f>IF(E55="","",VLOOKUP(E55,TonghopNXT!$A$9:$C$5000,3,0))</f>
        <v/>
      </c>
      <c r="H55" s="63"/>
      <c r="I55" s="63"/>
      <c r="J55" s="64">
        <f t="shared" si="0"/>
        <v>0</v>
      </c>
      <c r="K55" s="61"/>
      <c r="L55" s="63"/>
      <c r="M55" s="63">
        <f t="shared" si="1"/>
        <v>0</v>
      </c>
    </row>
    <row r="56" spans="1:13">
      <c r="A56" s="61"/>
      <c r="B56" s="61"/>
      <c r="C56" s="61" t="str">
        <f>IF(B56="","",VLOOKUP(B56,DMKH!$A$7:$B$20,2,0))</f>
        <v/>
      </c>
      <c r="D56" s="61"/>
      <c r="E56" s="62"/>
      <c r="F56" s="61" t="str">
        <f>IF(E56="","",VLOOKUP(E56,TonghopNXT!$A$9:$C$5000,2,0))</f>
        <v/>
      </c>
      <c r="G56" s="62" t="str">
        <f>IF(E56="","",VLOOKUP(E56,TonghopNXT!$A$9:$C$5000,3,0))</f>
        <v/>
      </c>
      <c r="H56" s="63"/>
      <c r="I56" s="63"/>
      <c r="J56" s="64">
        <f t="shared" si="0"/>
        <v>0</v>
      </c>
      <c r="K56" s="61"/>
      <c r="L56" s="63"/>
      <c r="M56" s="63">
        <f t="shared" si="1"/>
        <v>0</v>
      </c>
    </row>
    <row r="57" spans="1:13">
      <c r="A57" s="61"/>
      <c r="B57" s="61"/>
      <c r="C57" s="61" t="str">
        <f>IF(B57="","",VLOOKUP(B57,DMKH!$A$7:$B$20,2,0))</f>
        <v/>
      </c>
      <c r="D57" s="61"/>
      <c r="E57" s="62"/>
      <c r="F57" s="61" t="str">
        <f>IF(E57="","",VLOOKUP(E57,TonghopNXT!$A$9:$C$5000,2,0))</f>
        <v/>
      </c>
      <c r="G57" s="62" t="str">
        <f>IF(E57="","",VLOOKUP(E57,TonghopNXT!$A$9:$C$5000,3,0))</f>
        <v/>
      </c>
      <c r="H57" s="63"/>
      <c r="I57" s="63"/>
      <c r="J57" s="64">
        <f t="shared" si="0"/>
        <v>0</v>
      </c>
      <c r="K57" s="61"/>
      <c r="L57" s="63"/>
      <c r="M57" s="63">
        <f t="shared" si="1"/>
        <v>0</v>
      </c>
    </row>
    <row r="58" spans="1:13">
      <c r="A58" s="61"/>
      <c r="B58" s="61"/>
      <c r="C58" s="61" t="str">
        <f>IF(B58="","",VLOOKUP(B58,DMKH!$A$7:$B$20,2,0))</f>
        <v/>
      </c>
      <c r="D58" s="61"/>
      <c r="E58" s="62"/>
      <c r="F58" s="61" t="str">
        <f>IF(E58="","",VLOOKUP(E58,TonghopNXT!$A$9:$C$5000,2,0))</f>
        <v/>
      </c>
      <c r="G58" s="62" t="str">
        <f>IF(E58="","",VLOOKUP(E58,TonghopNXT!$A$9:$C$5000,3,0))</f>
        <v/>
      </c>
      <c r="H58" s="63"/>
      <c r="I58" s="63"/>
      <c r="J58" s="64">
        <f t="shared" si="0"/>
        <v>0</v>
      </c>
      <c r="K58" s="61"/>
      <c r="L58" s="63"/>
      <c r="M58" s="63">
        <f t="shared" si="1"/>
        <v>0</v>
      </c>
    </row>
    <row r="59" spans="1:13">
      <c r="A59" s="61"/>
      <c r="B59" s="61"/>
      <c r="C59" s="61" t="str">
        <f>IF(B59="","",VLOOKUP(B59,DMKH!$A$7:$B$20,2,0))</f>
        <v/>
      </c>
      <c r="D59" s="61"/>
      <c r="E59" s="62"/>
      <c r="F59" s="61" t="str">
        <f>IF(E59="","",VLOOKUP(E59,TonghopNXT!$A$9:$C$5000,2,0))</f>
        <v/>
      </c>
      <c r="G59" s="62" t="str">
        <f>IF(E59="","",VLOOKUP(E59,TonghopNXT!$A$9:$C$5000,3,0))</f>
        <v/>
      </c>
      <c r="H59" s="63"/>
      <c r="I59" s="63"/>
      <c r="J59" s="64">
        <f t="shared" si="0"/>
        <v>0</v>
      </c>
      <c r="K59" s="61"/>
      <c r="L59" s="63"/>
      <c r="M59" s="63">
        <f t="shared" si="1"/>
        <v>0</v>
      </c>
    </row>
    <row r="60" spans="1:13">
      <c r="A60" s="61"/>
      <c r="B60" s="61"/>
      <c r="C60" s="61" t="str">
        <f>IF(B60="","",VLOOKUP(B60,DMKH!$A$7:$B$20,2,0))</f>
        <v/>
      </c>
      <c r="D60" s="61"/>
      <c r="E60" s="62"/>
      <c r="F60" s="61" t="str">
        <f>IF(E60="","",VLOOKUP(E60,TonghopNXT!$A$9:$C$5000,2,0))</f>
        <v/>
      </c>
      <c r="G60" s="62" t="str">
        <f>IF(E60="","",VLOOKUP(E60,TonghopNXT!$A$9:$C$5000,3,0))</f>
        <v/>
      </c>
      <c r="H60" s="63"/>
      <c r="I60" s="63"/>
      <c r="J60" s="64">
        <f t="shared" si="0"/>
        <v>0</v>
      </c>
      <c r="K60" s="61"/>
      <c r="L60" s="63"/>
      <c r="M60" s="63">
        <f t="shared" si="1"/>
        <v>0</v>
      </c>
    </row>
    <row r="61" spans="1:13">
      <c r="A61" s="61"/>
      <c r="B61" s="61"/>
      <c r="C61" s="61" t="str">
        <f>IF(B61="","",VLOOKUP(B61,DMKH!$A$7:$B$20,2,0))</f>
        <v/>
      </c>
      <c r="D61" s="61"/>
      <c r="E61" s="62"/>
      <c r="F61" s="61" t="str">
        <f>IF(E61="","",VLOOKUP(E61,TonghopNXT!$A$9:$C$5000,2,0))</f>
        <v/>
      </c>
      <c r="G61" s="62" t="str">
        <f>IF(E61="","",VLOOKUP(E61,TonghopNXT!$A$9:$C$5000,3,0))</f>
        <v/>
      </c>
      <c r="H61" s="63"/>
      <c r="I61" s="63"/>
      <c r="J61" s="64">
        <f t="shared" si="0"/>
        <v>0</v>
      </c>
      <c r="K61" s="61"/>
      <c r="L61" s="63"/>
      <c r="M61" s="63">
        <f t="shared" si="1"/>
        <v>0</v>
      </c>
    </row>
    <row r="62" spans="1:13">
      <c r="A62" s="61"/>
      <c r="B62" s="61"/>
      <c r="C62" s="61" t="str">
        <f>IF(B62="","",VLOOKUP(B62,DMKH!$A$7:$B$20,2,0))</f>
        <v/>
      </c>
      <c r="D62" s="61"/>
      <c r="E62" s="62"/>
      <c r="F62" s="61" t="str">
        <f>IF(E62="","",VLOOKUP(E62,TonghopNXT!$A$9:$C$5000,2,0))</f>
        <v/>
      </c>
      <c r="G62" s="62" t="str">
        <f>IF(E62="","",VLOOKUP(E62,TonghopNXT!$A$9:$C$5000,3,0))</f>
        <v/>
      </c>
      <c r="H62" s="63"/>
      <c r="I62" s="63"/>
      <c r="J62" s="64">
        <f t="shared" si="0"/>
        <v>0</v>
      </c>
      <c r="K62" s="61"/>
      <c r="L62" s="63"/>
      <c r="M62" s="63">
        <f t="shared" si="1"/>
        <v>0</v>
      </c>
    </row>
    <row r="63" spans="1:13">
      <c r="A63" s="61"/>
      <c r="B63" s="61"/>
      <c r="C63" s="61" t="str">
        <f>IF(B63="","",VLOOKUP(B63,DMKH!$A$7:$B$20,2,0))</f>
        <v/>
      </c>
      <c r="D63" s="61"/>
      <c r="E63" s="62"/>
      <c r="F63" s="61" t="str">
        <f>IF(E63="","",VLOOKUP(E63,TonghopNXT!$A$9:$C$5000,2,0))</f>
        <v/>
      </c>
      <c r="G63" s="62" t="str">
        <f>IF(E63="","",VLOOKUP(E63,TonghopNXT!$A$9:$C$5000,3,0))</f>
        <v/>
      </c>
      <c r="H63" s="63"/>
      <c r="I63" s="63"/>
      <c r="J63" s="64">
        <f t="shared" si="0"/>
        <v>0</v>
      </c>
      <c r="K63" s="61"/>
      <c r="L63" s="63"/>
      <c r="M63" s="63">
        <f t="shared" si="1"/>
        <v>0</v>
      </c>
    </row>
    <row r="64" spans="1:13">
      <c r="A64" s="61"/>
      <c r="B64" s="61"/>
      <c r="C64" s="61" t="str">
        <f>IF(B64="","",VLOOKUP(B64,DMKH!$A$7:$B$20,2,0))</f>
        <v/>
      </c>
      <c r="D64" s="61"/>
      <c r="E64" s="62"/>
      <c r="F64" s="61" t="str">
        <f>IF(E64="","",VLOOKUP(E64,TonghopNXT!$A$9:$C$5000,2,0))</f>
        <v/>
      </c>
      <c r="G64" s="62" t="str">
        <f>IF(E64="","",VLOOKUP(E64,TonghopNXT!$A$9:$C$5000,3,0))</f>
        <v/>
      </c>
      <c r="H64" s="63"/>
      <c r="I64" s="63"/>
      <c r="J64" s="64">
        <f t="shared" si="0"/>
        <v>0</v>
      </c>
      <c r="K64" s="61"/>
      <c r="L64" s="63"/>
      <c r="M64" s="63">
        <f t="shared" si="1"/>
        <v>0</v>
      </c>
    </row>
    <row r="65" spans="1:13">
      <c r="A65" s="61"/>
      <c r="B65" s="61"/>
      <c r="C65" s="61" t="str">
        <f>IF(B65="","",VLOOKUP(B65,DMKH!$A$7:$B$20,2,0))</f>
        <v/>
      </c>
      <c r="D65" s="61"/>
      <c r="E65" s="62"/>
      <c r="F65" s="61" t="str">
        <f>IF(E65="","",VLOOKUP(E65,TonghopNXT!$A$9:$C$5000,2,0))</f>
        <v/>
      </c>
      <c r="G65" s="62" t="str">
        <f>IF(E65="","",VLOOKUP(E65,TonghopNXT!$A$9:$C$5000,3,0))</f>
        <v/>
      </c>
      <c r="H65" s="63"/>
      <c r="I65" s="63"/>
      <c r="J65" s="64">
        <f t="shared" si="0"/>
        <v>0</v>
      </c>
      <c r="K65" s="61"/>
      <c r="L65" s="63"/>
      <c r="M65" s="63">
        <f t="shared" si="1"/>
        <v>0</v>
      </c>
    </row>
    <row r="66" spans="1:13">
      <c r="A66" s="61"/>
      <c r="B66" s="61"/>
      <c r="C66" s="61" t="str">
        <f>IF(B66="","",VLOOKUP(B66,DMKH!$A$7:$B$20,2,0))</f>
        <v/>
      </c>
      <c r="D66" s="61"/>
      <c r="E66" s="62"/>
      <c r="F66" s="61" t="str">
        <f>IF(E66="","",VLOOKUP(E66,TonghopNXT!$A$9:$C$5000,2,0))</f>
        <v/>
      </c>
      <c r="G66" s="62" t="str">
        <f>IF(E66="","",VLOOKUP(E66,TonghopNXT!$A$9:$C$5000,3,0))</f>
        <v/>
      </c>
      <c r="H66" s="63"/>
      <c r="I66" s="63"/>
      <c r="J66" s="64">
        <f t="shared" si="0"/>
        <v>0</v>
      </c>
      <c r="K66" s="61"/>
      <c r="L66" s="63"/>
      <c r="M66" s="63">
        <f t="shared" si="1"/>
        <v>0</v>
      </c>
    </row>
    <row r="67" spans="1:13">
      <c r="A67" s="61"/>
      <c r="B67" s="61"/>
      <c r="C67" s="61" t="str">
        <f>IF(B67="","",VLOOKUP(B67,DMKH!$A$7:$B$20,2,0))</f>
        <v/>
      </c>
      <c r="D67" s="61"/>
      <c r="E67" s="62"/>
      <c r="F67" s="61" t="str">
        <f>IF(E67="","",VLOOKUP(E67,TonghopNXT!$A$9:$C$5000,2,0))</f>
        <v/>
      </c>
      <c r="G67" s="62" t="str">
        <f>IF(E67="","",VLOOKUP(E67,TonghopNXT!$A$9:$C$5000,3,0))</f>
        <v/>
      </c>
      <c r="H67" s="63"/>
      <c r="I67" s="63"/>
      <c r="J67" s="64">
        <f t="shared" si="0"/>
        <v>0</v>
      </c>
      <c r="K67" s="61"/>
      <c r="L67" s="63"/>
      <c r="M67" s="63">
        <f t="shared" si="1"/>
        <v>0</v>
      </c>
    </row>
    <row r="68" spans="1:13">
      <c r="A68" s="61"/>
      <c r="B68" s="61"/>
      <c r="C68" s="61" t="str">
        <f>IF(B68="","",VLOOKUP(B68,DMKH!$A$7:$B$20,2,0))</f>
        <v/>
      </c>
      <c r="D68" s="61"/>
      <c r="E68" s="62"/>
      <c r="F68" s="61" t="str">
        <f>IF(E68="","",VLOOKUP(E68,TonghopNXT!$A$9:$C$5000,2,0))</f>
        <v/>
      </c>
      <c r="G68" s="62" t="str">
        <f>IF(E68="","",VLOOKUP(E68,TonghopNXT!$A$9:$C$5000,3,0))</f>
        <v/>
      </c>
      <c r="H68" s="63"/>
      <c r="I68" s="63"/>
      <c r="J68" s="64">
        <f t="shared" si="0"/>
        <v>0</v>
      </c>
      <c r="K68" s="61"/>
      <c r="L68" s="63"/>
      <c r="M68" s="63">
        <f t="shared" si="1"/>
        <v>0</v>
      </c>
    </row>
    <row r="69" spans="1:13">
      <c r="A69" s="61"/>
      <c r="B69" s="61"/>
      <c r="C69" s="61" t="str">
        <f>IF(B69="","",VLOOKUP(B69,DMKH!$A$7:$B$20,2,0))</f>
        <v/>
      </c>
      <c r="D69" s="61"/>
      <c r="E69" s="62"/>
      <c r="F69" s="61" t="str">
        <f>IF(E69="","",VLOOKUP(E69,TonghopNXT!$A$9:$C$5000,2,0))</f>
        <v/>
      </c>
      <c r="G69" s="62" t="str">
        <f>IF(E69="","",VLOOKUP(E69,TonghopNXT!$A$9:$C$5000,3,0))</f>
        <v/>
      </c>
      <c r="H69" s="63"/>
      <c r="I69" s="63"/>
      <c r="J69" s="64">
        <f t="shared" si="0"/>
        <v>0</v>
      </c>
      <c r="K69" s="61"/>
      <c r="L69" s="63"/>
      <c r="M69" s="63">
        <f t="shared" si="1"/>
        <v>0</v>
      </c>
    </row>
    <row r="70" spans="1:13">
      <c r="A70" s="61"/>
      <c r="B70" s="61"/>
      <c r="C70" s="61" t="str">
        <f>IF(B70="","",VLOOKUP(B70,DMKH!$A$7:$B$20,2,0))</f>
        <v/>
      </c>
      <c r="D70" s="61"/>
      <c r="E70" s="62"/>
      <c r="F70" s="61" t="str">
        <f>IF(E70="","",VLOOKUP(E70,TonghopNXT!$A$9:$C$5000,2,0))</f>
        <v/>
      </c>
      <c r="G70" s="62" t="str">
        <f>IF(E70="","",VLOOKUP(E70,TonghopNXT!$A$9:$C$5000,3,0))</f>
        <v/>
      </c>
      <c r="H70" s="63"/>
      <c r="I70" s="63"/>
      <c r="J70" s="64">
        <f t="shared" si="0"/>
        <v>0</v>
      </c>
      <c r="K70" s="61"/>
      <c r="L70" s="63"/>
      <c r="M70" s="63">
        <f t="shared" si="1"/>
        <v>0</v>
      </c>
    </row>
    <row r="71" spans="1:13">
      <c r="A71" s="61"/>
      <c r="B71" s="61"/>
      <c r="C71" s="61" t="str">
        <f>IF(B71="","",VLOOKUP(B71,DMKH!$A$7:$B$20,2,0))</f>
        <v/>
      </c>
      <c r="D71" s="61"/>
      <c r="E71" s="62"/>
      <c r="F71" s="61" t="str">
        <f>IF(E71="","",VLOOKUP(E71,TonghopNXT!$A$9:$C$5000,2,0))</f>
        <v/>
      </c>
      <c r="G71" s="62" t="str">
        <f>IF(E71="","",VLOOKUP(E71,TonghopNXT!$A$9:$C$5000,3,0))</f>
        <v/>
      </c>
      <c r="H71" s="63"/>
      <c r="I71" s="63"/>
      <c r="J71" s="64">
        <f t="shared" si="0"/>
        <v>0</v>
      </c>
      <c r="K71" s="61"/>
      <c r="L71" s="63"/>
      <c r="M71" s="63">
        <f t="shared" si="1"/>
        <v>0</v>
      </c>
    </row>
    <row r="72" spans="1:13">
      <c r="A72" s="61"/>
      <c r="B72" s="61"/>
      <c r="C72" s="61" t="str">
        <f>IF(B72="","",VLOOKUP(B72,DMKH!$A$7:$B$20,2,0))</f>
        <v/>
      </c>
      <c r="D72" s="61"/>
      <c r="E72" s="62"/>
      <c r="F72" s="61" t="str">
        <f>IF(E72="","",VLOOKUP(E72,TonghopNXT!$A$9:$C$5000,2,0))</f>
        <v/>
      </c>
      <c r="G72" s="62" t="str">
        <f>IF(E72="","",VLOOKUP(E72,TonghopNXT!$A$9:$C$5000,3,0))</f>
        <v/>
      </c>
      <c r="H72" s="63"/>
      <c r="I72" s="63"/>
      <c r="J72" s="64">
        <f t="shared" si="0"/>
        <v>0</v>
      </c>
      <c r="K72" s="61"/>
      <c r="L72" s="63"/>
      <c r="M72" s="63">
        <f t="shared" si="1"/>
        <v>0</v>
      </c>
    </row>
    <row r="73" spans="1:13">
      <c r="A73" s="61"/>
      <c r="B73" s="61"/>
      <c r="C73" s="61" t="str">
        <f>IF(B73="","",VLOOKUP(B73,DMKH!$A$7:$B$20,2,0))</f>
        <v/>
      </c>
      <c r="D73" s="61"/>
      <c r="E73" s="62"/>
      <c r="F73" s="61" t="str">
        <f>IF(E73="","",VLOOKUP(E73,TonghopNXT!$A$9:$C$5000,2,0))</f>
        <v/>
      </c>
      <c r="G73" s="62" t="str">
        <f>IF(E73="","",VLOOKUP(E73,TonghopNXT!$A$9:$C$5000,3,0))</f>
        <v/>
      </c>
      <c r="H73" s="63"/>
      <c r="I73" s="63"/>
      <c r="J73" s="64">
        <f t="shared" si="0"/>
        <v>0</v>
      </c>
      <c r="K73" s="61"/>
      <c r="L73" s="63"/>
      <c r="M73" s="63">
        <f t="shared" si="1"/>
        <v>0</v>
      </c>
    </row>
    <row r="74" spans="1:13">
      <c r="A74" s="61"/>
      <c r="B74" s="61"/>
      <c r="C74" s="61" t="str">
        <f>IF(B74="","",VLOOKUP(B74,DMKH!$A$7:$B$20,2,0))</f>
        <v/>
      </c>
      <c r="D74" s="61"/>
      <c r="E74" s="62"/>
      <c r="F74" s="61" t="str">
        <f>IF(E74="","",VLOOKUP(E74,TonghopNXT!$A$9:$C$5000,2,0))</f>
        <v/>
      </c>
      <c r="G74" s="62" t="str">
        <f>IF(E74="","",VLOOKUP(E74,TonghopNXT!$A$9:$C$5000,3,0))</f>
        <v/>
      </c>
      <c r="H74" s="63"/>
      <c r="I74" s="63"/>
      <c r="J74" s="64">
        <f t="shared" ref="J74:J96" si="2">I74*H74</f>
        <v>0</v>
      </c>
      <c r="K74" s="61"/>
      <c r="L74" s="63"/>
      <c r="M74" s="63">
        <f t="shared" si="1"/>
        <v>0</v>
      </c>
    </row>
    <row r="75" spans="1:13">
      <c r="A75" s="61"/>
      <c r="B75" s="61"/>
      <c r="C75" s="61" t="str">
        <f>IF(B75="","",VLOOKUP(B75,DMKH!$A$7:$B$20,2,0))</f>
        <v/>
      </c>
      <c r="D75" s="61"/>
      <c r="E75" s="62"/>
      <c r="F75" s="61" t="str">
        <f>IF(E75="","",VLOOKUP(E75,TonghopNXT!$A$9:$C$5000,2,0))</f>
        <v/>
      </c>
      <c r="G75" s="62" t="str">
        <f>IF(E75="","",VLOOKUP(E75,TonghopNXT!$A$9:$C$5000,3,0))</f>
        <v/>
      </c>
      <c r="H75" s="63"/>
      <c r="I75" s="63"/>
      <c r="J75" s="64">
        <f t="shared" si="2"/>
        <v>0</v>
      </c>
      <c r="K75" s="61"/>
      <c r="L75" s="63"/>
      <c r="M75" s="63">
        <f t="shared" si="1"/>
        <v>0</v>
      </c>
    </row>
    <row r="76" spans="1:13">
      <c r="A76" s="61"/>
      <c r="B76" s="61"/>
      <c r="C76" s="61" t="str">
        <f>IF(B76="","",VLOOKUP(B76,DMKH!$A$7:$B$20,2,0))</f>
        <v/>
      </c>
      <c r="D76" s="61"/>
      <c r="E76" s="62"/>
      <c r="F76" s="61" t="str">
        <f>IF(E76="","",VLOOKUP(E76,TonghopNXT!$A$9:$C$5000,2,0))</f>
        <v/>
      </c>
      <c r="G76" s="62" t="str">
        <f>IF(E76="","",VLOOKUP(E76,TonghopNXT!$A$9:$C$5000,3,0))</f>
        <v/>
      </c>
      <c r="H76" s="63"/>
      <c r="I76" s="63"/>
      <c r="J76" s="64">
        <f t="shared" si="2"/>
        <v>0</v>
      </c>
      <c r="K76" s="61"/>
      <c r="L76" s="63"/>
      <c r="M76" s="63">
        <f t="shared" si="1"/>
        <v>0</v>
      </c>
    </row>
    <row r="77" spans="1:13">
      <c r="A77" s="61"/>
      <c r="B77" s="61"/>
      <c r="C77" s="61" t="str">
        <f>IF(B77="","",VLOOKUP(B77,DMKH!$A$7:$B$20,2,0))</f>
        <v/>
      </c>
      <c r="D77" s="61"/>
      <c r="E77" s="62"/>
      <c r="F77" s="61" t="str">
        <f>IF(E77="","",VLOOKUP(E77,TonghopNXT!$A$9:$C$5000,2,0))</f>
        <v/>
      </c>
      <c r="G77" s="62" t="str">
        <f>IF(E77="","",VLOOKUP(E77,TonghopNXT!$A$9:$C$5000,3,0))</f>
        <v/>
      </c>
      <c r="H77" s="63"/>
      <c r="I77" s="63"/>
      <c r="J77" s="64">
        <f t="shared" si="2"/>
        <v>0</v>
      </c>
      <c r="K77" s="61"/>
      <c r="L77" s="63"/>
      <c r="M77" s="63">
        <f t="shared" ref="M77:M95" si="3">L77*K77</f>
        <v>0</v>
      </c>
    </row>
    <row r="78" spans="1:13">
      <c r="A78" s="61"/>
      <c r="B78" s="61"/>
      <c r="C78" s="61" t="str">
        <f>IF(B78="","",VLOOKUP(B78,DMKH!$A$7:$B$20,2,0))</f>
        <v/>
      </c>
      <c r="D78" s="61"/>
      <c r="E78" s="62"/>
      <c r="F78" s="61" t="str">
        <f>IF(E78="","",VLOOKUP(E78,TonghopNXT!$A$9:$C$5000,2,0))</f>
        <v/>
      </c>
      <c r="G78" s="62" t="str">
        <f>IF(E78="","",VLOOKUP(E78,TonghopNXT!$A$9:$C$5000,3,0))</f>
        <v/>
      </c>
      <c r="H78" s="63"/>
      <c r="I78" s="63"/>
      <c r="J78" s="64">
        <f t="shared" si="2"/>
        <v>0</v>
      </c>
      <c r="K78" s="61"/>
      <c r="L78" s="63"/>
      <c r="M78" s="63">
        <f t="shared" si="3"/>
        <v>0</v>
      </c>
    </row>
    <row r="79" spans="1:13">
      <c r="A79" s="61"/>
      <c r="B79" s="61"/>
      <c r="C79" s="61" t="str">
        <f>IF(B79="","",VLOOKUP(B79,DMKH!$A$7:$B$20,2,0))</f>
        <v/>
      </c>
      <c r="D79" s="61"/>
      <c r="E79" s="62"/>
      <c r="F79" s="61" t="str">
        <f>IF(E79="","",VLOOKUP(E79,TonghopNXT!$A$9:$C$5000,2,0))</f>
        <v/>
      </c>
      <c r="G79" s="62" t="str">
        <f>IF(E79="","",VLOOKUP(E79,TonghopNXT!$A$9:$C$5000,3,0))</f>
        <v/>
      </c>
      <c r="H79" s="63"/>
      <c r="I79" s="63"/>
      <c r="J79" s="64">
        <f t="shared" si="2"/>
        <v>0</v>
      </c>
      <c r="K79" s="61"/>
      <c r="L79" s="63"/>
      <c r="M79" s="63">
        <f t="shared" si="3"/>
        <v>0</v>
      </c>
    </row>
    <row r="80" spans="1:13">
      <c r="A80" s="61"/>
      <c r="B80" s="61"/>
      <c r="C80" s="61" t="str">
        <f>IF(B80="","",VLOOKUP(B80,DMKH!$A$7:$B$20,2,0))</f>
        <v/>
      </c>
      <c r="D80" s="61"/>
      <c r="E80" s="62"/>
      <c r="F80" s="61" t="str">
        <f>IF(E80="","",VLOOKUP(E80,TonghopNXT!$A$9:$C$5000,2,0))</f>
        <v/>
      </c>
      <c r="G80" s="62" t="str">
        <f>IF(E80="","",VLOOKUP(E80,TonghopNXT!$A$9:$C$5000,3,0))</f>
        <v/>
      </c>
      <c r="H80" s="63"/>
      <c r="I80" s="63"/>
      <c r="J80" s="64">
        <f t="shared" si="2"/>
        <v>0</v>
      </c>
      <c r="K80" s="61"/>
      <c r="L80" s="63"/>
      <c r="M80" s="63">
        <f t="shared" si="3"/>
        <v>0</v>
      </c>
    </row>
    <row r="81" spans="1:13">
      <c r="A81" s="61"/>
      <c r="B81" s="61"/>
      <c r="C81" s="61" t="str">
        <f>IF(B81="","",VLOOKUP(B81,DMKH!$A$7:$B$20,2,0))</f>
        <v/>
      </c>
      <c r="D81" s="61"/>
      <c r="E81" s="62"/>
      <c r="F81" s="61" t="str">
        <f>IF(E81="","",VLOOKUP(E81,TonghopNXT!$A$9:$C$5000,2,0))</f>
        <v/>
      </c>
      <c r="G81" s="62" t="str">
        <f>IF(E81="","",VLOOKUP(E81,TonghopNXT!$A$9:$C$5000,3,0))</f>
        <v/>
      </c>
      <c r="H81" s="63"/>
      <c r="I81" s="63"/>
      <c r="J81" s="64">
        <f t="shared" si="2"/>
        <v>0</v>
      </c>
      <c r="K81" s="61"/>
      <c r="L81" s="63"/>
      <c r="M81" s="63">
        <f t="shared" si="3"/>
        <v>0</v>
      </c>
    </row>
    <row r="82" spans="1:13">
      <c r="A82" s="61"/>
      <c r="B82" s="61"/>
      <c r="C82" s="61" t="str">
        <f>IF(B82="","",VLOOKUP(B82,DMKH!$A$7:$B$20,2,0))</f>
        <v/>
      </c>
      <c r="D82" s="61"/>
      <c r="E82" s="62"/>
      <c r="F82" s="61" t="str">
        <f>IF(E82="","",VLOOKUP(E82,TonghopNXT!$A$9:$C$5000,2,0))</f>
        <v/>
      </c>
      <c r="G82" s="62" t="str">
        <f>IF(E82="","",VLOOKUP(E82,TonghopNXT!$A$9:$C$5000,3,0))</f>
        <v/>
      </c>
      <c r="H82" s="63"/>
      <c r="I82" s="63"/>
      <c r="J82" s="64">
        <f t="shared" si="2"/>
        <v>0</v>
      </c>
      <c r="K82" s="61"/>
      <c r="L82" s="63"/>
      <c r="M82" s="63">
        <f t="shared" si="3"/>
        <v>0</v>
      </c>
    </row>
    <row r="83" spans="1:13">
      <c r="A83" s="61"/>
      <c r="B83" s="61"/>
      <c r="C83" s="61" t="str">
        <f>IF(B83="","",VLOOKUP(B83,DMKH!$A$7:$B$20,2,0))</f>
        <v/>
      </c>
      <c r="D83" s="61"/>
      <c r="E83" s="62"/>
      <c r="F83" s="61" t="str">
        <f>IF(E83="","",VLOOKUP(E83,TonghopNXT!$A$9:$C$5000,2,0))</f>
        <v/>
      </c>
      <c r="G83" s="62" t="str">
        <f>IF(E83="","",VLOOKUP(E83,TonghopNXT!$A$9:$C$5000,3,0))</f>
        <v/>
      </c>
      <c r="H83" s="63"/>
      <c r="I83" s="63"/>
      <c r="J83" s="64">
        <f t="shared" si="2"/>
        <v>0</v>
      </c>
      <c r="K83" s="61"/>
      <c r="L83" s="63"/>
      <c r="M83" s="63">
        <f t="shared" si="3"/>
        <v>0</v>
      </c>
    </row>
    <row r="84" spans="1:13">
      <c r="A84" s="61"/>
      <c r="B84" s="61"/>
      <c r="C84" s="61" t="str">
        <f>IF(B84="","",VLOOKUP(B84,DMKH!$A$7:$B$20,2,0))</f>
        <v/>
      </c>
      <c r="D84" s="61"/>
      <c r="E84" s="62"/>
      <c r="F84" s="61" t="str">
        <f>IF(E84="","",VLOOKUP(E84,TonghopNXT!$A$9:$C$5000,2,0))</f>
        <v/>
      </c>
      <c r="G84" s="62" t="str">
        <f>IF(E84="","",VLOOKUP(E84,TonghopNXT!$A$9:$C$5000,3,0))</f>
        <v/>
      </c>
      <c r="H84" s="63"/>
      <c r="I84" s="63"/>
      <c r="J84" s="64">
        <f t="shared" si="2"/>
        <v>0</v>
      </c>
      <c r="K84" s="61"/>
      <c r="L84" s="63"/>
      <c r="M84" s="63">
        <f t="shared" si="3"/>
        <v>0</v>
      </c>
    </row>
    <row r="85" spans="1:13">
      <c r="A85" s="61"/>
      <c r="B85" s="61"/>
      <c r="C85" s="61" t="str">
        <f>IF(B85="","",VLOOKUP(B85,DMKH!$A$7:$B$20,2,0))</f>
        <v/>
      </c>
      <c r="D85" s="61"/>
      <c r="E85" s="62"/>
      <c r="F85" s="61" t="str">
        <f>IF(E85="","",VLOOKUP(E85,TonghopNXT!$A$9:$C$5000,2,0))</f>
        <v/>
      </c>
      <c r="G85" s="62" t="str">
        <f>IF(E85="","",VLOOKUP(E85,TonghopNXT!$A$9:$C$5000,3,0))</f>
        <v/>
      </c>
      <c r="H85" s="63"/>
      <c r="I85" s="63"/>
      <c r="J85" s="64">
        <f t="shared" si="2"/>
        <v>0</v>
      </c>
      <c r="K85" s="61"/>
      <c r="L85" s="63"/>
      <c r="M85" s="63">
        <f t="shared" si="3"/>
        <v>0</v>
      </c>
    </row>
    <row r="86" spans="1:13">
      <c r="A86" s="61"/>
      <c r="B86" s="61"/>
      <c r="C86" s="61" t="str">
        <f>IF(B86="","",VLOOKUP(B86,DMKH!$A$7:$B$20,2,0))</f>
        <v/>
      </c>
      <c r="D86" s="61"/>
      <c r="E86" s="62"/>
      <c r="F86" s="61" t="str">
        <f>IF(E86="","",VLOOKUP(E86,TonghopNXT!$A$9:$C$5000,2,0))</f>
        <v/>
      </c>
      <c r="G86" s="62" t="str">
        <f>IF(E86="","",VLOOKUP(E86,TonghopNXT!$A$9:$C$5000,3,0))</f>
        <v/>
      </c>
      <c r="H86" s="63"/>
      <c r="I86" s="63"/>
      <c r="J86" s="64">
        <f t="shared" si="2"/>
        <v>0</v>
      </c>
      <c r="K86" s="61"/>
      <c r="L86" s="63"/>
      <c r="M86" s="63">
        <f t="shared" si="3"/>
        <v>0</v>
      </c>
    </row>
    <row r="87" spans="1:13">
      <c r="A87" s="61"/>
      <c r="B87" s="61"/>
      <c r="C87" s="61" t="str">
        <f>IF(B87="","",VLOOKUP(B87,DMKH!$A$7:$B$20,2,0))</f>
        <v/>
      </c>
      <c r="D87" s="61"/>
      <c r="E87" s="62"/>
      <c r="F87" s="61" t="str">
        <f>IF(E87="","",VLOOKUP(E87,TonghopNXT!$A$9:$C$5000,2,0))</f>
        <v/>
      </c>
      <c r="G87" s="62" t="str">
        <f>IF(E87="","",VLOOKUP(E87,TonghopNXT!$A$9:$C$5000,3,0))</f>
        <v/>
      </c>
      <c r="H87" s="63"/>
      <c r="I87" s="63"/>
      <c r="J87" s="64">
        <f t="shared" si="2"/>
        <v>0</v>
      </c>
      <c r="K87" s="61"/>
      <c r="L87" s="63"/>
      <c r="M87" s="63">
        <f t="shared" si="3"/>
        <v>0</v>
      </c>
    </row>
    <row r="88" spans="1:13">
      <c r="A88" s="61"/>
      <c r="B88" s="61"/>
      <c r="C88" s="61" t="str">
        <f>IF(B88="","",VLOOKUP(B88,DMKH!$A$7:$B$20,2,0))</f>
        <v/>
      </c>
      <c r="D88" s="61"/>
      <c r="E88" s="62"/>
      <c r="F88" s="61" t="str">
        <f>IF(E88="","",VLOOKUP(E88,TonghopNXT!$A$9:$C$5000,2,0))</f>
        <v/>
      </c>
      <c r="G88" s="62" t="str">
        <f>IF(E88="","",VLOOKUP(E88,TonghopNXT!$A$9:$C$5000,3,0))</f>
        <v/>
      </c>
      <c r="H88" s="63"/>
      <c r="I88" s="63"/>
      <c r="J88" s="64">
        <f t="shared" si="2"/>
        <v>0</v>
      </c>
      <c r="K88" s="61"/>
      <c r="L88" s="63"/>
      <c r="M88" s="63">
        <f t="shared" si="3"/>
        <v>0</v>
      </c>
    </row>
    <row r="89" spans="1:13">
      <c r="A89" s="61"/>
      <c r="B89" s="61"/>
      <c r="C89" s="61" t="str">
        <f>IF(B89="","",VLOOKUP(B89,DMKH!$A$7:$B$20,2,0))</f>
        <v/>
      </c>
      <c r="D89" s="61"/>
      <c r="E89" s="62"/>
      <c r="F89" s="61" t="str">
        <f>IF(E89="","",VLOOKUP(E89,TonghopNXT!$A$9:$C$5000,2,0))</f>
        <v/>
      </c>
      <c r="G89" s="62" t="str">
        <f>IF(E89="","",VLOOKUP(E89,TonghopNXT!$A$9:$C$5000,3,0))</f>
        <v/>
      </c>
      <c r="H89" s="63"/>
      <c r="I89" s="63"/>
      <c r="J89" s="64">
        <f t="shared" si="2"/>
        <v>0</v>
      </c>
      <c r="K89" s="61"/>
      <c r="L89" s="63"/>
      <c r="M89" s="63">
        <f t="shared" si="3"/>
        <v>0</v>
      </c>
    </row>
    <row r="90" spans="1:13">
      <c r="A90" s="61"/>
      <c r="B90" s="61"/>
      <c r="C90" s="61" t="str">
        <f>IF(B90="","",VLOOKUP(B90,DMKH!$A$7:$B$20,2,0))</f>
        <v/>
      </c>
      <c r="D90" s="61"/>
      <c r="E90" s="62"/>
      <c r="F90" s="61" t="str">
        <f>IF(E90="","",VLOOKUP(E90,TonghopNXT!$A$9:$C$5000,2,0))</f>
        <v/>
      </c>
      <c r="G90" s="62" t="str">
        <f>IF(E90="","",VLOOKUP(E90,TonghopNXT!$A$9:$C$5000,3,0))</f>
        <v/>
      </c>
      <c r="H90" s="63"/>
      <c r="I90" s="63"/>
      <c r="J90" s="64">
        <f t="shared" si="2"/>
        <v>0</v>
      </c>
      <c r="K90" s="61"/>
      <c r="L90" s="63"/>
      <c r="M90" s="63">
        <f t="shared" si="3"/>
        <v>0</v>
      </c>
    </row>
    <row r="91" spans="1:13">
      <c r="A91" s="61"/>
      <c r="B91" s="61"/>
      <c r="C91" s="61" t="str">
        <f>IF(B91="","",VLOOKUP(B91,DMKH!$A$7:$B$20,2,0))</f>
        <v/>
      </c>
      <c r="D91" s="61"/>
      <c r="E91" s="62"/>
      <c r="F91" s="61" t="str">
        <f>IF(E91="","",VLOOKUP(E91,TonghopNXT!$A$9:$C$5000,2,0))</f>
        <v/>
      </c>
      <c r="G91" s="62" t="str">
        <f>IF(E91="","",VLOOKUP(E91,TonghopNXT!$A$9:$C$5000,3,0))</f>
        <v/>
      </c>
      <c r="H91" s="63"/>
      <c r="I91" s="63"/>
      <c r="J91" s="64">
        <f t="shared" si="2"/>
        <v>0</v>
      </c>
      <c r="K91" s="61"/>
      <c r="L91" s="63"/>
      <c r="M91" s="63">
        <f t="shared" si="3"/>
        <v>0</v>
      </c>
    </row>
    <row r="92" spans="1:13">
      <c r="A92" s="61"/>
      <c r="B92" s="61"/>
      <c r="C92" s="61" t="str">
        <f>IF(B92="","",VLOOKUP(B92,DMKH!$A$7:$B$20,2,0))</f>
        <v/>
      </c>
      <c r="D92" s="61"/>
      <c r="E92" s="62"/>
      <c r="F92" s="61" t="str">
        <f>IF(E92="","",VLOOKUP(E92,TonghopNXT!$A$9:$C$5000,2,0))</f>
        <v/>
      </c>
      <c r="G92" s="62" t="str">
        <f>IF(E92="","",VLOOKUP(E92,TonghopNXT!$A$9:$C$5000,3,0))</f>
        <v/>
      </c>
      <c r="H92" s="63"/>
      <c r="I92" s="63"/>
      <c r="J92" s="64">
        <f t="shared" si="2"/>
        <v>0</v>
      </c>
      <c r="K92" s="61"/>
      <c r="L92" s="63"/>
      <c r="M92" s="63">
        <f t="shared" si="3"/>
        <v>0</v>
      </c>
    </row>
    <row r="93" spans="1:13">
      <c r="A93" s="61"/>
      <c r="B93" s="61"/>
      <c r="C93" s="61" t="str">
        <f>IF(B93="","",VLOOKUP(B93,DMKH!$A$7:$B$20,2,0))</f>
        <v/>
      </c>
      <c r="D93" s="61"/>
      <c r="E93" s="62"/>
      <c r="F93" s="61" t="str">
        <f>IF(E93="","",VLOOKUP(E93,TonghopNXT!$A$9:$C$5000,2,0))</f>
        <v/>
      </c>
      <c r="G93" s="62" t="str">
        <f>IF(E93="","",VLOOKUP(E93,TonghopNXT!$A$9:$C$5000,3,0))</f>
        <v/>
      </c>
      <c r="H93" s="63"/>
      <c r="I93" s="63"/>
      <c r="J93" s="64">
        <f t="shared" si="2"/>
        <v>0</v>
      </c>
      <c r="K93" s="61"/>
      <c r="L93" s="63"/>
      <c r="M93" s="63">
        <f t="shared" si="3"/>
        <v>0</v>
      </c>
    </row>
    <row r="94" spans="1:13">
      <c r="A94" s="61"/>
      <c r="B94" s="61"/>
      <c r="C94" s="61" t="str">
        <f>IF(B94="","",VLOOKUP(B94,DMKH!$A$7:$B$20,2,0))</f>
        <v/>
      </c>
      <c r="D94" s="61"/>
      <c r="E94" s="62"/>
      <c r="F94" s="61" t="str">
        <f>IF(E94="","",VLOOKUP(E94,TonghopNXT!$A$9:$C$5000,2,0))</f>
        <v/>
      </c>
      <c r="G94" s="62" t="str">
        <f>IF(E94="","",VLOOKUP(E94,TonghopNXT!$A$9:$C$5000,3,0))</f>
        <v/>
      </c>
      <c r="H94" s="63"/>
      <c r="I94" s="63"/>
      <c r="J94" s="64">
        <f t="shared" si="2"/>
        <v>0</v>
      </c>
      <c r="K94" s="61"/>
      <c r="L94" s="63"/>
      <c r="M94" s="63">
        <f t="shared" si="3"/>
        <v>0</v>
      </c>
    </row>
    <row r="95" spans="1:13">
      <c r="A95" s="61"/>
      <c r="B95" s="61"/>
      <c r="C95" s="61" t="str">
        <f>IF(B95="","",VLOOKUP(B95,DMKH!$A$7:$B$20,2,0))</f>
        <v/>
      </c>
      <c r="D95" s="61"/>
      <c r="E95" s="62"/>
      <c r="F95" s="61" t="str">
        <f>IF(E95="","",VLOOKUP(E95,TonghopNXT!$A$9:$C$5000,2,0))</f>
        <v/>
      </c>
      <c r="G95" s="62" t="str">
        <f>IF(E95="","",VLOOKUP(E95,TonghopNXT!$A$9:$C$5000,3,0))</f>
        <v/>
      </c>
      <c r="H95" s="63"/>
      <c r="I95" s="63"/>
      <c r="J95" s="64">
        <f t="shared" si="2"/>
        <v>0</v>
      </c>
      <c r="K95" s="61"/>
      <c r="L95" s="63"/>
      <c r="M95" s="63">
        <f t="shared" si="3"/>
        <v>0</v>
      </c>
    </row>
    <row r="96" spans="1:13">
      <c r="A96" s="61"/>
      <c r="B96" s="61"/>
      <c r="C96" s="61" t="str">
        <f>IF(B96="","",VLOOKUP(B96,DMKH!$A$7:$B$20,2,0))</f>
        <v/>
      </c>
      <c r="D96" s="61"/>
      <c r="E96" s="62"/>
      <c r="F96" s="61" t="str">
        <f>IF(E96="","",VLOOKUP(E96,TonghopNXT!$A$9:$C$5000,2,0))</f>
        <v/>
      </c>
      <c r="G96" s="62" t="str">
        <f>IF(E96="","",VLOOKUP(E96,TonghopNXT!$A$9:$C$5000,3,0))</f>
        <v/>
      </c>
      <c r="H96" s="63"/>
      <c r="I96" s="63"/>
      <c r="J96" s="64">
        <f t="shared" si="2"/>
        <v>0</v>
      </c>
      <c r="K96" s="61"/>
      <c r="L96" s="63"/>
      <c r="M96" s="63"/>
    </row>
    <row r="97" spans="1:13">
      <c r="A97" s="61"/>
      <c r="B97" s="61"/>
      <c r="C97" s="61" t="str">
        <f>IF(B97="","",VLOOKUP(B97,DMKH!$A$7:$B$20,2,0))</f>
        <v/>
      </c>
      <c r="D97" s="61"/>
      <c r="E97" s="62"/>
      <c r="F97" s="61" t="str">
        <f>IF(E97="","",VLOOKUP(E97,TonghopNXT!$A$9:$C$5000,2,0))</f>
        <v/>
      </c>
      <c r="G97" s="62" t="str">
        <f>IF(E97="","",VLOOKUP(E97,TonghopNXT!$A$9:$C$5000,3,0))</f>
        <v/>
      </c>
      <c r="H97" s="63"/>
      <c r="I97" s="63"/>
      <c r="J97" s="64">
        <f t="shared" ref="J97:J160" si="4">I97*H97</f>
        <v>0</v>
      </c>
      <c r="K97" s="61"/>
      <c r="L97" s="63"/>
      <c r="M97" s="63"/>
    </row>
    <row r="98" spans="1:13">
      <c r="A98" s="61"/>
      <c r="B98" s="61"/>
      <c r="C98" s="61" t="str">
        <f>IF(B98="","",VLOOKUP(B98,DMKH!$A$7:$B$20,2,0))</f>
        <v/>
      </c>
      <c r="D98" s="61"/>
      <c r="E98" s="62"/>
      <c r="F98" s="61" t="str">
        <f>IF(E98="","",VLOOKUP(E98,TonghopNXT!$A$9:$C$5000,2,0))</f>
        <v/>
      </c>
      <c r="G98" s="62" t="str">
        <f>IF(E98="","",VLOOKUP(E98,TonghopNXT!$A$9:$C$5000,3,0))</f>
        <v/>
      </c>
      <c r="H98" s="63"/>
      <c r="I98" s="63"/>
      <c r="J98" s="64">
        <f t="shared" si="4"/>
        <v>0</v>
      </c>
      <c r="K98" s="61"/>
      <c r="L98" s="63"/>
      <c r="M98" s="63"/>
    </row>
    <row r="99" spans="1:13">
      <c r="A99" s="61"/>
      <c r="B99" s="61"/>
      <c r="C99" s="61" t="str">
        <f>IF(B99="","",VLOOKUP(B99,DMKH!$A$7:$B$20,2,0))</f>
        <v/>
      </c>
      <c r="D99" s="61"/>
      <c r="E99" s="62"/>
      <c r="F99" s="61" t="str">
        <f>IF(E99="","",VLOOKUP(E99,TonghopNXT!$A$9:$C$5000,2,0))</f>
        <v/>
      </c>
      <c r="G99" s="62" t="str">
        <f>IF(E99="","",VLOOKUP(E99,TonghopNXT!$A$9:$C$5000,3,0))</f>
        <v/>
      </c>
      <c r="H99" s="63"/>
      <c r="I99" s="63"/>
      <c r="J99" s="64">
        <f t="shared" si="4"/>
        <v>0</v>
      </c>
      <c r="K99" s="61"/>
      <c r="L99" s="63"/>
      <c r="M99" s="63"/>
    </row>
    <row r="100" spans="1:13">
      <c r="A100" s="61"/>
      <c r="B100" s="61"/>
      <c r="C100" s="61" t="str">
        <f>IF(B100="","",VLOOKUP(B100,DMKH!$A$7:$B$20,2,0))</f>
        <v/>
      </c>
      <c r="D100" s="61"/>
      <c r="E100" s="62"/>
      <c r="F100" s="61" t="str">
        <f>IF(E100="","",VLOOKUP(E100,TonghopNXT!$A$9:$C$5000,2,0))</f>
        <v/>
      </c>
      <c r="G100" s="62" t="str">
        <f>IF(E100="","",VLOOKUP(E100,TonghopNXT!$A$9:$C$5000,3,0))</f>
        <v/>
      </c>
      <c r="H100" s="63"/>
      <c r="I100" s="63"/>
      <c r="J100" s="64">
        <f t="shared" si="4"/>
        <v>0</v>
      </c>
      <c r="K100" s="61"/>
      <c r="L100" s="63"/>
      <c r="M100" s="63"/>
    </row>
    <row r="101" spans="1:13">
      <c r="A101" s="61"/>
      <c r="B101" s="61"/>
      <c r="C101" s="61" t="str">
        <f>IF(B101="","",VLOOKUP(B101,DMKH!$A$7:$B$20,2,0))</f>
        <v/>
      </c>
      <c r="D101" s="61"/>
      <c r="E101" s="62"/>
      <c r="F101" s="61" t="str">
        <f>IF(E101="","",VLOOKUP(E101,TonghopNXT!$A$9:$C$5000,2,0))</f>
        <v/>
      </c>
      <c r="G101" s="62" t="str">
        <f>IF(E101="","",VLOOKUP(E101,TonghopNXT!$A$9:$C$5000,3,0))</f>
        <v/>
      </c>
      <c r="H101" s="63"/>
      <c r="I101" s="63"/>
      <c r="J101" s="64">
        <f t="shared" si="4"/>
        <v>0</v>
      </c>
      <c r="K101" s="61"/>
      <c r="L101" s="63"/>
      <c r="M101" s="63"/>
    </row>
    <row r="102" spans="1:13">
      <c r="A102" s="61"/>
      <c r="B102" s="61"/>
      <c r="C102" s="61" t="str">
        <f>IF(B102="","",VLOOKUP(B102,DMKH!$A$7:$B$20,2,0))</f>
        <v/>
      </c>
      <c r="D102" s="61"/>
      <c r="E102" s="62"/>
      <c r="F102" s="61" t="str">
        <f>IF(E102="","",VLOOKUP(E102,TonghopNXT!$A$9:$C$5000,2,0))</f>
        <v/>
      </c>
      <c r="G102" s="62" t="str">
        <f>IF(E102="","",VLOOKUP(E102,TonghopNXT!$A$9:$C$5000,3,0))</f>
        <v/>
      </c>
      <c r="H102" s="63"/>
      <c r="I102" s="63"/>
      <c r="J102" s="64">
        <f t="shared" si="4"/>
        <v>0</v>
      </c>
      <c r="K102" s="61"/>
      <c r="L102" s="63"/>
      <c r="M102" s="63"/>
    </row>
    <row r="103" spans="1:13">
      <c r="A103" s="61"/>
      <c r="B103" s="61"/>
      <c r="C103" s="61" t="str">
        <f>IF(B103="","",VLOOKUP(B103,DMKH!$A$7:$B$20,2,0))</f>
        <v/>
      </c>
      <c r="D103" s="61"/>
      <c r="E103" s="62"/>
      <c r="F103" s="61" t="str">
        <f>IF(E103="","",VLOOKUP(E103,TonghopNXT!$A$9:$C$5000,2,0))</f>
        <v/>
      </c>
      <c r="G103" s="62" t="str">
        <f>IF(E103="","",VLOOKUP(E103,TonghopNXT!$A$9:$C$5000,3,0))</f>
        <v/>
      </c>
      <c r="H103" s="63"/>
      <c r="I103" s="63"/>
      <c r="J103" s="64">
        <f t="shared" si="4"/>
        <v>0</v>
      </c>
      <c r="K103" s="61"/>
      <c r="L103" s="63"/>
      <c r="M103" s="63"/>
    </row>
    <row r="104" spans="1:13">
      <c r="A104" s="61"/>
      <c r="B104" s="61"/>
      <c r="C104" s="61" t="str">
        <f>IF(B104="","",VLOOKUP(B104,DMKH!$A$7:$B$20,2,0))</f>
        <v/>
      </c>
      <c r="D104" s="61"/>
      <c r="E104" s="62"/>
      <c r="F104" s="61" t="str">
        <f>IF(E104="","",VLOOKUP(E104,TonghopNXT!$A$9:$C$5000,2,0))</f>
        <v/>
      </c>
      <c r="G104" s="62" t="str">
        <f>IF(E104="","",VLOOKUP(E104,TonghopNXT!$A$9:$C$5000,3,0))</f>
        <v/>
      </c>
      <c r="H104" s="63"/>
      <c r="I104" s="63"/>
      <c r="J104" s="64">
        <f t="shared" si="4"/>
        <v>0</v>
      </c>
      <c r="K104" s="61"/>
      <c r="L104" s="63"/>
      <c r="M104" s="63"/>
    </row>
    <row r="105" spans="1:13">
      <c r="A105" s="61"/>
      <c r="B105" s="61"/>
      <c r="C105" s="61" t="str">
        <f>IF(B105="","",VLOOKUP(B105,DMKH!$A$7:$B$20,2,0))</f>
        <v/>
      </c>
      <c r="D105" s="61"/>
      <c r="E105" s="62"/>
      <c r="F105" s="61" t="str">
        <f>IF(E105="","",VLOOKUP(E105,TonghopNXT!$A$9:$C$5000,2,0))</f>
        <v/>
      </c>
      <c r="G105" s="62" t="str">
        <f>IF(E105="","",VLOOKUP(E105,TonghopNXT!$A$9:$C$5000,3,0))</f>
        <v/>
      </c>
      <c r="H105" s="63"/>
      <c r="I105" s="63"/>
      <c r="J105" s="64">
        <f t="shared" si="4"/>
        <v>0</v>
      </c>
      <c r="K105" s="61"/>
      <c r="L105" s="63"/>
      <c r="M105" s="63"/>
    </row>
    <row r="106" spans="1:13">
      <c r="A106" s="61"/>
      <c r="B106" s="61"/>
      <c r="C106" s="61" t="str">
        <f>IF(B106="","",VLOOKUP(B106,DMKH!$A$7:$B$20,2,0))</f>
        <v/>
      </c>
      <c r="D106" s="61"/>
      <c r="E106" s="62"/>
      <c r="F106" s="61" t="str">
        <f>IF(E106="","",VLOOKUP(E106,TonghopNXT!$A$9:$C$5000,2,0))</f>
        <v/>
      </c>
      <c r="G106" s="62" t="str">
        <f>IF(E106="","",VLOOKUP(E106,TonghopNXT!$A$9:$C$5000,3,0))</f>
        <v/>
      </c>
      <c r="H106" s="63"/>
      <c r="I106" s="63"/>
      <c r="J106" s="64">
        <f t="shared" si="4"/>
        <v>0</v>
      </c>
      <c r="K106" s="61"/>
      <c r="L106" s="63"/>
      <c r="M106" s="63"/>
    </row>
    <row r="107" spans="1:13">
      <c r="A107" s="61"/>
      <c r="B107" s="61"/>
      <c r="C107" s="61" t="str">
        <f>IF(B107="","",VLOOKUP(B107,DMKH!$A$7:$B$20,2,0))</f>
        <v/>
      </c>
      <c r="D107" s="61"/>
      <c r="E107" s="62"/>
      <c r="F107" s="61" t="str">
        <f>IF(E107="","",VLOOKUP(E107,TonghopNXT!$A$9:$C$5000,2,0))</f>
        <v/>
      </c>
      <c r="G107" s="62" t="str">
        <f>IF(E107="","",VLOOKUP(E107,TonghopNXT!$A$9:$C$5000,3,0))</f>
        <v/>
      </c>
      <c r="H107" s="63"/>
      <c r="I107" s="63"/>
      <c r="J107" s="64">
        <f t="shared" si="4"/>
        <v>0</v>
      </c>
      <c r="K107" s="61"/>
      <c r="L107" s="63"/>
      <c r="M107" s="63"/>
    </row>
    <row r="108" spans="1:13">
      <c r="A108" s="61"/>
      <c r="B108" s="61"/>
      <c r="C108" s="61" t="str">
        <f>IF(B108="","",VLOOKUP(B108,DMKH!$A$7:$B$20,2,0))</f>
        <v/>
      </c>
      <c r="D108" s="61"/>
      <c r="E108" s="62"/>
      <c r="F108" s="61" t="str">
        <f>IF(E108="","",VLOOKUP(E108,TonghopNXT!$A$9:$C$5000,2,0))</f>
        <v/>
      </c>
      <c r="G108" s="62" t="str">
        <f>IF(E108="","",VLOOKUP(E108,TonghopNXT!$A$9:$C$5000,3,0))</f>
        <v/>
      </c>
      <c r="H108" s="63"/>
      <c r="I108" s="63"/>
      <c r="J108" s="64">
        <f t="shared" si="4"/>
        <v>0</v>
      </c>
      <c r="K108" s="61"/>
      <c r="L108" s="63"/>
      <c r="M108" s="63"/>
    </row>
    <row r="109" spans="1:13">
      <c r="A109" s="61"/>
      <c r="B109" s="61"/>
      <c r="C109" s="61" t="str">
        <f>IF(B109="","",VLOOKUP(B109,DMKH!$A$7:$B$20,2,0))</f>
        <v/>
      </c>
      <c r="D109" s="61"/>
      <c r="E109" s="62"/>
      <c r="F109" s="61" t="str">
        <f>IF(E109="","",VLOOKUP(E109,TonghopNXT!$A$9:$C$5000,2,0))</f>
        <v/>
      </c>
      <c r="G109" s="62" t="str">
        <f>IF(E109="","",VLOOKUP(E109,TonghopNXT!$A$9:$C$5000,3,0))</f>
        <v/>
      </c>
      <c r="H109" s="63"/>
      <c r="I109" s="63"/>
      <c r="J109" s="64">
        <f t="shared" si="4"/>
        <v>0</v>
      </c>
      <c r="K109" s="61"/>
      <c r="L109" s="63"/>
      <c r="M109" s="63"/>
    </row>
    <row r="110" spans="1:13">
      <c r="A110" s="61"/>
      <c r="B110" s="61"/>
      <c r="C110" s="61" t="str">
        <f>IF(B110="","",VLOOKUP(B110,DMKH!$A$7:$B$20,2,0))</f>
        <v/>
      </c>
      <c r="D110" s="61"/>
      <c r="E110" s="62"/>
      <c r="F110" s="61" t="str">
        <f>IF(E110="","",VLOOKUP(E110,TonghopNXT!$A$9:$C$5000,2,0))</f>
        <v/>
      </c>
      <c r="G110" s="62" t="str">
        <f>IF(E110="","",VLOOKUP(E110,TonghopNXT!$A$9:$C$5000,3,0))</f>
        <v/>
      </c>
      <c r="H110" s="63"/>
      <c r="I110" s="63"/>
      <c r="J110" s="64">
        <f t="shared" si="4"/>
        <v>0</v>
      </c>
      <c r="K110" s="61"/>
      <c r="L110" s="63"/>
      <c r="M110" s="63"/>
    </row>
    <row r="111" spans="1:13">
      <c r="A111" s="61"/>
      <c r="B111" s="61"/>
      <c r="C111" s="61" t="str">
        <f>IF(B111="","",VLOOKUP(B111,DMKH!$A$7:$B$20,2,0))</f>
        <v/>
      </c>
      <c r="D111" s="61"/>
      <c r="E111" s="62"/>
      <c r="F111" s="61" t="str">
        <f>IF(E111="","",VLOOKUP(E111,TonghopNXT!$A$9:$C$5000,2,0))</f>
        <v/>
      </c>
      <c r="G111" s="62" t="str">
        <f>IF(E111="","",VLOOKUP(E111,TonghopNXT!$A$9:$C$5000,3,0))</f>
        <v/>
      </c>
      <c r="H111" s="63"/>
      <c r="I111" s="63"/>
      <c r="J111" s="64">
        <f t="shared" si="4"/>
        <v>0</v>
      </c>
      <c r="K111" s="61"/>
      <c r="L111" s="63"/>
      <c r="M111" s="63"/>
    </row>
    <row r="112" spans="1:13">
      <c r="A112" s="61"/>
      <c r="B112" s="61"/>
      <c r="C112" s="61" t="str">
        <f>IF(B112="","",VLOOKUP(B112,DMKH!$A$7:$B$20,2,0))</f>
        <v/>
      </c>
      <c r="D112" s="61"/>
      <c r="E112" s="62"/>
      <c r="F112" s="61" t="str">
        <f>IF(E112="","",VLOOKUP(E112,TonghopNXT!$A$9:$C$5000,2,0))</f>
        <v/>
      </c>
      <c r="G112" s="62" t="str">
        <f>IF(E112="","",VLOOKUP(E112,TonghopNXT!$A$9:$C$5000,3,0))</f>
        <v/>
      </c>
      <c r="H112" s="63"/>
      <c r="I112" s="63"/>
      <c r="J112" s="64">
        <f t="shared" si="4"/>
        <v>0</v>
      </c>
      <c r="K112" s="61"/>
      <c r="L112" s="63"/>
      <c r="M112" s="63"/>
    </row>
    <row r="113" spans="1:13">
      <c r="A113" s="61"/>
      <c r="B113" s="61"/>
      <c r="C113" s="61" t="str">
        <f>IF(B113="","",VLOOKUP(B113,DMKH!$A$7:$B$20,2,0))</f>
        <v/>
      </c>
      <c r="D113" s="61"/>
      <c r="E113" s="62"/>
      <c r="F113" s="61" t="str">
        <f>IF(E113="","",VLOOKUP(E113,TonghopNXT!$A$9:$C$5000,2,0))</f>
        <v/>
      </c>
      <c r="G113" s="62" t="str">
        <f>IF(E113="","",VLOOKUP(E113,TonghopNXT!$A$9:$C$5000,3,0))</f>
        <v/>
      </c>
      <c r="H113" s="63"/>
      <c r="I113" s="63"/>
      <c r="J113" s="64">
        <f t="shared" si="4"/>
        <v>0</v>
      </c>
      <c r="K113" s="61"/>
      <c r="L113" s="63"/>
      <c r="M113" s="63"/>
    </row>
    <row r="114" spans="1:13">
      <c r="A114" s="61"/>
      <c r="B114" s="61"/>
      <c r="C114" s="61" t="str">
        <f>IF(B114="","",VLOOKUP(B114,DMKH!$A$7:$B$20,2,0))</f>
        <v/>
      </c>
      <c r="D114" s="61"/>
      <c r="E114" s="62"/>
      <c r="F114" s="61" t="str">
        <f>IF(E114="","",VLOOKUP(E114,TonghopNXT!$A$9:$C$5000,2,0))</f>
        <v/>
      </c>
      <c r="G114" s="62" t="str">
        <f>IF(E114="","",VLOOKUP(E114,TonghopNXT!$A$9:$C$5000,3,0))</f>
        <v/>
      </c>
      <c r="H114" s="63"/>
      <c r="I114" s="63"/>
      <c r="J114" s="64">
        <f t="shared" si="4"/>
        <v>0</v>
      </c>
      <c r="K114" s="61"/>
      <c r="L114" s="63"/>
      <c r="M114" s="63"/>
    </row>
    <row r="115" spans="1:13">
      <c r="A115" s="61"/>
      <c r="B115" s="61"/>
      <c r="C115" s="61" t="str">
        <f>IF(B115="","",VLOOKUP(B115,DMKH!$A$7:$B$20,2,0))</f>
        <v/>
      </c>
      <c r="D115" s="61"/>
      <c r="E115" s="62"/>
      <c r="F115" s="61" t="str">
        <f>IF(E115="","",VLOOKUP(E115,TonghopNXT!$A$9:$C$5000,2,0))</f>
        <v/>
      </c>
      <c r="G115" s="62" t="str">
        <f>IF(E115="","",VLOOKUP(E115,TonghopNXT!$A$9:$C$5000,3,0))</f>
        <v/>
      </c>
      <c r="H115" s="63"/>
      <c r="I115" s="63"/>
      <c r="J115" s="64">
        <f t="shared" si="4"/>
        <v>0</v>
      </c>
      <c r="K115" s="61"/>
      <c r="L115" s="63"/>
      <c r="M115" s="63"/>
    </row>
    <row r="116" spans="1:13">
      <c r="A116" s="61"/>
      <c r="B116" s="61"/>
      <c r="C116" s="61" t="str">
        <f>IF(B116="","",VLOOKUP(B116,DMKH!$A$7:$B$20,2,0))</f>
        <v/>
      </c>
      <c r="D116" s="61"/>
      <c r="E116" s="62"/>
      <c r="F116" s="61" t="str">
        <f>IF(E116="","",VLOOKUP(E116,TonghopNXT!$A$9:$C$5000,2,0))</f>
        <v/>
      </c>
      <c r="G116" s="62" t="str">
        <f>IF(E116="","",VLOOKUP(E116,TonghopNXT!$A$9:$C$5000,3,0))</f>
        <v/>
      </c>
      <c r="H116" s="63"/>
      <c r="I116" s="63"/>
      <c r="J116" s="64">
        <f t="shared" si="4"/>
        <v>0</v>
      </c>
      <c r="K116" s="61"/>
      <c r="L116" s="63"/>
      <c r="M116" s="63"/>
    </row>
    <row r="117" spans="1:13">
      <c r="A117" s="61"/>
      <c r="B117" s="61"/>
      <c r="C117" s="61" t="str">
        <f>IF(B117="","",VLOOKUP(B117,DMKH!$A$7:$B$20,2,0))</f>
        <v/>
      </c>
      <c r="D117" s="61"/>
      <c r="E117" s="62"/>
      <c r="F117" s="61" t="str">
        <f>IF(E117="","",VLOOKUP(E117,TonghopNXT!$A$9:$C$5000,2,0))</f>
        <v/>
      </c>
      <c r="G117" s="62" t="str">
        <f>IF(E117="","",VLOOKUP(E117,TonghopNXT!$A$9:$C$5000,3,0))</f>
        <v/>
      </c>
      <c r="H117" s="63"/>
      <c r="I117" s="63"/>
      <c r="J117" s="64">
        <f t="shared" si="4"/>
        <v>0</v>
      </c>
      <c r="K117" s="61"/>
      <c r="L117" s="63"/>
      <c r="M117" s="63"/>
    </row>
    <row r="118" spans="1:13">
      <c r="A118" s="61"/>
      <c r="B118" s="61"/>
      <c r="C118" s="61" t="str">
        <f>IF(B118="","",VLOOKUP(B118,DMKH!$A$7:$B$20,2,0))</f>
        <v/>
      </c>
      <c r="D118" s="61"/>
      <c r="E118" s="62"/>
      <c r="F118" s="61" t="str">
        <f>IF(E118="","",VLOOKUP(E118,TonghopNXT!$A$9:$C$5000,2,0))</f>
        <v/>
      </c>
      <c r="G118" s="62" t="str">
        <f>IF(E118="","",VLOOKUP(E118,TonghopNXT!$A$9:$C$5000,3,0))</f>
        <v/>
      </c>
      <c r="H118" s="63"/>
      <c r="I118" s="63"/>
      <c r="J118" s="64">
        <f t="shared" si="4"/>
        <v>0</v>
      </c>
      <c r="K118" s="61"/>
      <c r="L118" s="63"/>
      <c r="M118" s="63"/>
    </row>
    <row r="119" spans="1:13">
      <c r="A119" s="61"/>
      <c r="B119" s="61"/>
      <c r="C119" s="61" t="str">
        <f>IF(B119="","",VLOOKUP(B119,DMKH!$A$7:$B$20,2,0))</f>
        <v/>
      </c>
      <c r="D119" s="61"/>
      <c r="E119" s="62"/>
      <c r="F119" s="61" t="str">
        <f>IF(E119="","",VLOOKUP(E119,TonghopNXT!$A$9:$C$5000,2,0))</f>
        <v/>
      </c>
      <c r="G119" s="62" t="str">
        <f>IF(E119="","",VLOOKUP(E119,TonghopNXT!$A$9:$C$5000,3,0))</f>
        <v/>
      </c>
      <c r="H119" s="63"/>
      <c r="I119" s="63"/>
      <c r="J119" s="64">
        <f t="shared" si="4"/>
        <v>0</v>
      </c>
      <c r="K119" s="61"/>
      <c r="L119" s="63"/>
      <c r="M119" s="63"/>
    </row>
    <row r="120" spans="1:13">
      <c r="A120" s="61"/>
      <c r="B120" s="61"/>
      <c r="C120" s="61" t="str">
        <f>IF(B120="","",VLOOKUP(B120,DMKH!$A$7:$B$20,2,0))</f>
        <v/>
      </c>
      <c r="D120" s="61"/>
      <c r="E120" s="62"/>
      <c r="F120" s="61" t="str">
        <f>IF(E120="","",VLOOKUP(E120,TonghopNXT!$A$9:$C$5000,2,0))</f>
        <v/>
      </c>
      <c r="G120" s="62" t="str">
        <f>IF(E120="","",VLOOKUP(E120,TonghopNXT!$A$9:$C$5000,3,0))</f>
        <v/>
      </c>
      <c r="H120" s="63"/>
      <c r="I120" s="63"/>
      <c r="J120" s="64">
        <f t="shared" si="4"/>
        <v>0</v>
      </c>
      <c r="K120" s="61"/>
      <c r="L120" s="63"/>
      <c r="M120" s="63"/>
    </row>
    <row r="121" spans="1:13">
      <c r="A121" s="61"/>
      <c r="B121" s="61"/>
      <c r="C121" s="61" t="str">
        <f>IF(B121="","",VLOOKUP(B121,DMKH!$A$7:$B$20,2,0))</f>
        <v/>
      </c>
      <c r="D121" s="61"/>
      <c r="E121" s="62"/>
      <c r="F121" s="61" t="str">
        <f>IF(E121="","",VLOOKUP(E121,TonghopNXT!$A$9:$C$5000,2,0))</f>
        <v/>
      </c>
      <c r="G121" s="62" t="str">
        <f>IF(E121="","",VLOOKUP(E121,TonghopNXT!$A$9:$C$5000,3,0))</f>
        <v/>
      </c>
      <c r="H121" s="63"/>
      <c r="I121" s="63"/>
      <c r="J121" s="64">
        <f t="shared" si="4"/>
        <v>0</v>
      </c>
      <c r="K121" s="61"/>
      <c r="L121" s="63"/>
      <c r="M121" s="63"/>
    </row>
    <row r="122" spans="1:13">
      <c r="A122" s="61"/>
      <c r="B122" s="61"/>
      <c r="C122" s="61" t="str">
        <f>IF(B122="","",VLOOKUP(B122,DMKH!$A$7:$B$20,2,0))</f>
        <v/>
      </c>
      <c r="D122" s="61"/>
      <c r="E122" s="62"/>
      <c r="F122" s="61" t="str">
        <f>IF(E122="","",VLOOKUP(E122,TonghopNXT!$A$9:$C$5000,2,0))</f>
        <v/>
      </c>
      <c r="G122" s="62" t="str">
        <f>IF(E122="","",VLOOKUP(E122,TonghopNXT!$A$9:$C$5000,3,0))</f>
        <v/>
      </c>
      <c r="H122" s="63"/>
      <c r="I122" s="63"/>
      <c r="J122" s="64">
        <f t="shared" si="4"/>
        <v>0</v>
      </c>
      <c r="K122" s="61"/>
      <c r="L122" s="63"/>
      <c r="M122" s="63"/>
    </row>
    <row r="123" spans="1:13">
      <c r="A123" s="61"/>
      <c r="B123" s="61"/>
      <c r="C123" s="61" t="str">
        <f>IF(B123="","",VLOOKUP(B123,DMKH!$A$7:$B$20,2,0))</f>
        <v/>
      </c>
      <c r="D123" s="61"/>
      <c r="E123" s="62"/>
      <c r="F123" s="61" t="str">
        <f>IF(E123="","",VLOOKUP(E123,TonghopNXT!$A$9:$C$5000,2,0))</f>
        <v/>
      </c>
      <c r="G123" s="62" t="str">
        <f>IF(E123="","",VLOOKUP(E123,TonghopNXT!$A$9:$C$5000,3,0))</f>
        <v/>
      </c>
      <c r="H123" s="63"/>
      <c r="I123" s="63"/>
      <c r="J123" s="64">
        <f t="shared" si="4"/>
        <v>0</v>
      </c>
      <c r="K123" s="61"/>
      <c r="L123" s="63"/>
      <c r="M123" s="63"/>
    </row>
    <row r="124" spans="1:13">
      <c r="A124" s="61"/>
      <c r="B124" s="61"/>
      <c r="C124" s="61" t="str">
        <f>IF(B124="","",VLOOKUP(B124,DMKH!$A$7:$B$20,2,0))</f>
        <v/>
      </c>
      <c r="D124" s="61"/>
      <c r="E124" s="62"/>
      <c r="F124" s="61" t="str">
        <f>IF(E124="","",VLOOKUP(E124,TonghopNXT!$A$9:$C$5000,2,0))</f>
        <v/>
      </c>
      <c r="G124" s="62" t="str">
        <f>IF(E124="","",VLOOKUP(E124,TonghopNXT!$A$9:$C$5000,3,0))</f>
        <v/>
      </c>
      <c r="H124" s="63"/>
      <c r="I124" s="63"/>
      <c r="J124" s="64">
        <f t="shared" si="4"/>
        <v>0</v>
      </c>
      <c r="K124" s="61"/>
      <c r="L124" s="63"/>
      <c r="M124" s="63"/>
    </row>
    <row r="125" spans="1:13">
      <c r="A125" s="61"/>
      <c r="B125" s="61"/>
      <c r="C125" s="61" t="str">
        <f>IF(B125="","",VLOOKUP(B125,DMKH!$A$7:$B$20,2,0))</f>
        <v/>
      </c>
      <c r="D125" s="61"/>
      <c r="E125" s="62"/>
      <c r="F125" s="61" t="str">
        <f>IF(E125="","",VLOOKUP(E125,TonghopNXT!$A$9:$C$5000,2,0))</f>
        <v/>
      </c>
      <c r="G125" s="62" t="str">
        <f>IF(E125="","",VLOOKUP(E125,TonghopNXT!$A$9:$C$5000,3,0))</f>
        <v/>
      </c>
      <c r="H125" s="63"/>
      <c r="I125" s="63"/>
      <c r="J125" s="64">
        <f t="shared" si="4"/>
        <v>0</v>
      </c>
      <c r="K125" s="61"/>
      <c r="L125" s="63"/>
      <c r="M125" s="63"/>
    </row>
    <row r="126" spans="1:13">
      <c r="A126" s="61"/>
      <c r="B126" s="61"/>
      <c r="C126" s="61" t="str">
        <f>IF(B126="","",VLOOKUP(B126,DMKH!$A$7:$B$20,2,0))</f>
        <v/>
      </c>
      <c r="D126" s="61"/>
      <c r="E126" s="62"/>
      <c r="F126" s="61" t="str">
        <f>IF(E126="","",VLOOKUP(E126,TonghopNXT!$A$9:$C$5000,2,0))</f>
        <v/>
      </c>
      <c r="G126" s="62" t="str">
        <f>IF(E126="","",VLOOKUP(E126,TonghopNXT!$A$9:$C$5000,3,0))</f>
        <v/>
      </c>
      <c r="H126" s="63"/>
      <c r="I126" s="63"/>
      <c r="J126" s="64">
        <f t="shared" si="4"/>
        <v>0</v>
      </c>
      <c r="K126" s="61"/>
      <c r="L126" s="63"/>
      <c r="M126" s="63"/>
    </row>
    <row r="127" spans="1:13">
      <c r="A127" s="61"/>
      <c r="B127" s="61"/>
      <c r="C127" s="61" t="str">
        <f>IF(B127="","",VLOOKUP(B127,DMKH!$A$7:$B$20,2,0))</f>
        <v/>
      </c>
      <c r="D127" s="61"/>
      <c r="E127" s="62"/>
      <c r="F127" s="61" t="str">
        <f>IF(E127="","",VLOOKUP(E127,TonghopNXT!$A$9:$C$5000,2,0))</f>
        <v/>
      </c>
      <c r="G127" s="62" t="str">
        <f>IF(E127="","",VLOOKUP(E127,TonghopNXT!$A$9:$C$5000,3,0))</f>
        <v/>
      </c>
      <c r="H127" s="63"/>
      <c r="I127" s="63"/>
      <c r="J127" s="64">
        <f t="shared" si="4"/>
        <v>0</v>
      </c>
      <c r="K127" s="61"/>
      <c r="L127" s="63"/>
      <c r="M127" s="63"/>
    </row>
    <row r="128" spans="1:13">
      <c r="A128" s="61"/>
      <c r="B128" s="61"/>
      <c r="C128" s="61" t="str">
        <f>IF(B128="","",VLOOKUP(B128,DMKH!$A$7:$B$20,2,0))</f>
        <v/>
      </c>
      <c r="D128" s="61"/>
      <c r="E128" s="62"/>
      <c r="F128" s="61" t="str">
        <f>IF(E128="","",VLOOKUP(E128,TonghopNXT!$A$9:$C$5000,2,0))</f>
        <v/>
      </c>
      <c r="G128" s="62" t="str">
        <f>IF(E128="","",VLOOKUP(E128,TonghopNXT!$A$9:$C$5000,3,0))</f>
        <v/>
      </c>
      <c r="H128" s="63"/>
      <c r="I128" s="63"/>
      <c r="J128" s="64">
        <f t="shared" si="4"/>
        <v>0</v>
      </c>
      <c r="K128" s="61"/>
      <c r="L128" s="63"/>
      <c r="M128" s="63"/>
    </row>
    <row r="129" spans="1:13">
      <c r="A129" s="61"/>
      <c r="B129" s="61"/>
      <c r="C129" s="61" t="str">
        <f>IF(B129="","",VLOOKUP(B129,DMKH!$A$7:$B$20,2,0))</f>
        <v/>
      </c>
      <c r="D129" s="61"/>
      <c r="E129" s="62"/>
      <c r="F129" s="61" t="str">
        <f>IF(E129="","",VLOOKUP(E129,TonghopNXT!$A$9:$C$5000,2,0))</f>
        <v/>
      </c>
      <c r="G129" s="62" t="str">
        <f>IF(E129="","",VLOOKUP(E129,TonghopNXT!$A$9:$C$5000,3,0))</f>
        <v/>
      </c>
      <c r="H129" s="63"/>
      <c r="I129" s="63"/>
      <c r="J129" s="64">
        <f t="shared" si="4"/>
        <v>0</v>
      </c>
      <c r="K129" s="61"/>
      <c r="L129" s="63"/>
      <c r="M129" s="63"/>
    </row>
    <row r="130" spans="1:13">
      <c r="A130" s="61"/>
      <c r="B130" s="61"/>
      <c r="C130" s="61" t="str">
        <f>IF(B130="","",VLOOKUP(B130,DMKH!$A$7:$B$20,2,0))</f>
        <v/>
      </c>
      <c r="D130" s="61"/>
      <c r="E130" s="62"/>
      <c r="F130" s="61" t="str">
        <f>IF(E130="","",VLOOKUP(E130,TonghopNXT!$A$9:$C$5000,2,0))</f>
        <v/>
      </c>
      <c r="G130" s="62" t="str">
        <f>IF(E130="","",VLOOKUP(E130,TonghopNXT!$A$9:$C$5000,3,0))</f>
        <v/>
      </c>
      <c r="H130" s="63"/>
      <c r="I130" s="63"/>
      <c r="J130" s="64">
        <f t="shared" si="4"/>
        <v>0</v>
      </c>
      <c r="K130" s="61"/>
      <c r="L130" s="63"/>
      <c r="M130" s="63"/>
    </row>
    <row r="131" spans="1:13">
      <c r="A131" s="61"/>
      <c r="B131" s="61"/>
      <c r="C131" s="61" t="str">
        <f>IF(B131="","",VLOOKUP(B131,DMKH!$A$7:$B$20,2,0))</f>
        <v/>
      </c>
      <c r="D131" s="61"/>
      <c r="E131" s="62"/>
      <c r="F131" s="61" t="str">
        <f>IF(E131="","",VLOOKUP(E131,TonghopNXT!$A$9:$C$5000,2,0))</f>
        <v/>
      </c>
      <c r="G131" s="62" t="str">
        <f>IF(E131="","",VLOOKUP(E131,TonghopNXT!$A$9:$C$5000,3,0))</f>
        <v/>
      </c>
      <c r="H131" s="63"/>
      <c r="I131" s="63"/>
      <c r="J131" s="64">
        <f t="shared" si="4"/>
        <v>0</v>
      </c>
      <c r="K131" s="61"/>
      <c r="L131" s="63"/>
      <c r="M131" s="63"/>
    </row>
    <row r="132" spans="1:13">
      <c r="A132" s="61"/>
      <c r="B132" s="61"/>
      <c r="C132" s="61" t="str">
        <f>IF(B132="","",VLOOKUP(B132,DMKH!$A$7:$B$20,2,0))</f>
        <v/>
      </c>
      <c r="D132" s="61"/>
      <c r="E132" s="62"/>
      <c r="F132" s="61" t="str">
        <f>IF(E132="","",VLOOKUP(E132,TonghopNXT!$A$9:$C$5000,2,0))</f>
        <v/>
      </c>
      <c r="G132" s="62" t="str">
        <f>IF(E132="","",VLOOKUP(E132,TonghopNXT!$A$9:$C$5000,3,0))</f>
        <v/>
      </c>
      <c r="H132" s="63"/>
      <c r="I132" s="63"/>
      <c r="J132" s="64">
        <f t="shared" si="4"/>
        <v>0</v>
      </c>
      <c r="K132" s="61"/>
      <c r="L132" s="63"/>
      <c r="M132" s="63"/>
    </row>
    <row r="133" spans="1:13">
      <c r="A133" s="61"/>
      <c r="B133" s="61"/>
      <c r="C133" s="61" t="str">
        <f>IF(B133="","",VLOOKUP(B133,DMKH!$A$7:$B$20,2,0))</f>
        <v/>
      </c>
      <c r="D133" s="61"/>
      <c r="E133" s="62"/>
      <c r="F133" s="61" t="str">
        <f>IF(E133="","",VLOOKUP(E133,TonghopNXT!$A$9:$C$5000,2,0))</f>
        <v/>
      </c>
      <c r="G133" s="62" t="str">
        <f>IF(E133="","",VLOOKUP(E133,TonghopNXT!$A$9:$C$5000,3,0))</f>
        <v/>
      </c>
      <c r="H133" s="63"/>
      <c r="I133" s="63"/>
      <c r="J133" s="64">
        <f t="shared" si="4"/>
        <v>0</v>
      </c>
      <c r="K133" s="61"/>
      <c r="L133" s="63"/>
      <c r="M133" s="63"/>
    </row>
    <row r="134" spans="1:13">
      <c r="A134" s="61"/>
      <c r="B134" s="61"/>
      <c r="C134" s="61" t="str">
        <f>IF(B134="","",VLOOKUP(B134,DMKH!$A$7:$B$20,2,0))</f>
        <v/>
      </c>
      <c r="D134" s="61"/>
      <c r="E134" s="62"/>
      <c r="F134" s="61" t="str">
        <f>IF(E134="","",VLOOKUP(E134,TonghopNXT!$A$9:$C$5000,2,0))</f>
        <v/>
      </c>
      <c r="G134" s="62" t="str">
        <f>IF(E134="","",VLOOKUP(E134,TonghopNXT!$A$9:$C$5000,3,0))</f>
        <v/>
      </c>
      <c r="H134" s="63"/>
      <c r="I134" s="63"/>
      <c r="J134" s="64">
        <f t="shared" si="4"/>
        <v>0</v>
      </c>
      <c r="K134" s="61"/>
      <c r="L134" s="63"/>
      <c r="M134" s="63"/>
    </row>
    <row r="135" spans="1:13">
      <c r="A135" s="61"/>
      <c r="B135" s="61"/>
      <c r="C135" s="61" t="str">
        <f>IF(B135="","",VLOOKUP(B135,DMKH!$A$7:$B$20,2,0))</f>
        <v/>
      </c>
      <c r="D135" s="61"/>
      <c r="E135" s="62"/>
      <c r="F135" s="61" t="str">
        <f>IF(E135="","",VLOOKUP(E135,TonghopNXT!$A$9:$C$5000,2,0))</f>
        <v/>
      </c>
      <c r="G135" s="62" t="str">
        <f>IF(E135="","",VLOOKUP(E135,TonghopNXT!$A$9:$C$5000,3,0))</f>
        <v/>
      </c>
      <c r="H135" s="63"/>
      <c r="I135" s="63"/>
      <c r="J135" s="64">
        <f t="shared" si="4"/>
        <v>0</v>
      </c>
      <c r="K135" s="61"/>
      <c r="L135" s="63"/>
      <c r="M135" s="63"/>
    </row>
    <row r="136" spans="1:13">
      <c r="A136" s="61"/>
      <c r="B136" s="61"/>
      <c r="C136" s="61" t="str">
        <f>IF(B136="","",VLOOKUP(B136,DMKH!$A$7:$B$20,2,0))</f>
        <v/>
      </c>
      <c r="D136" s="61"/>
      <c r="E136" s="62"/>
      <c r="F136" s="61" t="str">
        <f>IF(E136="","",VLOOKUP(E136,TonghopNXT!$A$9:$C$5000,2,0))</f>
        <v/>
      </c>
      <c r="G136" s="62" t="str">
        <f>IF(E136="","",VLOOKUP(E136,TonghopNXT!$A$9:$C$5000,3,0))</f>
        <v/>
      </c>
      <c r="H136" s="63"/>
      <c r="I136" s="63"/>
      <c r="J136" s="64">
        <f t="shared" si="4"/>
        <v>0</v>
      </c>
      <c r="K136" s="61"/>
      <c r="L136" s="63"/>
      <c r="M136" s="63"/>
    </row>
    <row r="137" spans="1:13">
      <c r="A137" s="61"/>
      <c r="B137" s="61"/>
      <c r="C137" s="61" t="str">
        <f>IF(B137="","",VLOOKUP(B137,DMKH!$A$7:$B$20,2,0))</f>
        <v/>
      </c>
      <c r="D137" s="61"/>
      <c r="E137" s="62"/>
      <c r="F137" s="61" t="str">
        <f>IF(E137="","",VLOOKUP(E137,TonghopNXT!$A$9:$C$5000,2,0))</f>
        <v/>
      </c>
      <c r="G137" s="62" t="str">
        <f>IF(E137="","",VLOOKUP(E137,TonghopNXT!$A$9:$C$5000,3,0))</f>
        <v/>
      </c>
      <c r="H137" s="63"/>
      <c r="I137" s="63"/>
      <c r="J137" s="64">
        <f t="shared" si="4"/>
        <v>0</v>
      </c>
      <c r="K137" s="61"/>
      <c r="L137" s="63"/>
      <c r="M137" s="63"/>
    </row>
    <row r="138" spans="1:13">
      <c r="A138" s="61"/>
      <c r="B138" s="61"/>
      <c r="C138" s="61" t="str">
        <f>IF(B138="","",VLOOKUP(B138,DMKH!$A$7:$B$20,2,0))</f>
        <v/>
      </c>
      <c r="D138" s="61"/>
      <c r="E138" s="62"/>
      <c r="F138" s="61" t="str">
        <f>IF(E138="","",VLOOKUP(E138,TonghopNXT!$A$9:$C$5000,2,0))</f>
        <v/>
      </c>
      <c r="G138" s="62" t="str">
        <f>IF(E138="","",VLOOKUP(E138,TonghopNXT!$A$9:$C$5000,3,0))</f>
        <v/>
      </c>
      <c r="H138" s="63"/>
      <c r="I138" s="63"/>
      <c r="J138" s="64">
        <f t="shared" si="4"/>
        <v>0</v>
      </c>
      <c r="K138" s="61"/>
      <c r="L138" s="63"/>
      <c r="M138" s="63"/>
    </row>
    <row r="139" spans="1:13">
      <c r="A139" s="61"/>
      <c r="B139" s="61"/>
      <c r="C139" s="61" t="str">
        <f>IF(B139="","",VLOOKUP(B139,DMKH!$A$7:$B$20,2,0))</f>
        <v/>
      </c>
      <c r="D139" s="61"/>
      <c r="E139" s="62"/>
      <c r="F139" s="61" t="str">
        <f>IF(E139="","",VLOOKUP(E139,TonghopNXT!$A$9:$C$5000,2,0))</f>
        <v/>
      </c>
      <c r="G139" s="62" t="str">
        <f>IF(E139="","",VLOOKUP(E139,TonghopNXT!$A$9:$C$5000,3,0))</f>
        <v/>
      </c>
      <c r="H139" s="63"/>
      <c r="I139" s="63"/>
      <c r="J139" s="64">
        <f t="shared" si="4"/>
        <v>0</v>
      </c>
      <c r="K139" s="61"/>
      <c r="L139" s="63"/>
      <c r="M139" s="63"/>
    </row>
    <row r="140" spans="1:13">
      <c r="A140" s="61"/>
      <c r="B140" s="61"/>
      <c r="C140" s="61" t="str">
        <f>IF(B140="","",VLOOKUP(B140,DMKH!$A$7:$B$20,2,0))</f>
        <v/>
      </c>
      <c r="D140" s="61"/>
      <c r="E140" s="62"/>
      <c r="F140" s="61" t="str">
        <f>IF(E140="","",VLOOKUP(E140,TonghopNXT!$A$9:$C$5000,2,0))</f>
        <v/>
      </c>
      <c r="G140" s="62" t="str">
        <f>IF(E140="","",VLOOKUP(E140,TonghopNXT!$A$9:$C$5000,3,0))</f>
        <v/>
      </c>
      <c r="H140" s="63"/>
      <c r="I140" s="63"/>
      <c r="J140" s="64">
        <f t="shared" si="4"/>
        <v>0</v>
      </c>
      <c r="K140" s="61"/>
      <c r="L140" s="63"/>
      <c r="M140" s="63"/>
    </row>
    <row r="141" spans="1:13">
      <c r="A141" s="61"/>
      <c r="B141" s="61"/>
      <c r="C141" s="61" t="str">
        <f>IF(B141="","",VLOOKUP(B141,DMKH!$A$7:$B$20,2,0))</f>
        <v/>
      </c>
      <c r="D141" s="61"/>
      <c r="E141" s="62"/>
      <c r="F141" s="61" t="str">
        <f>IF(E141="","",VLOOKUP(E141,TonghopNXT!$A$9:$C$5000,2,0))</f>
        <v/>
      </c>
      <c r="G141" s="62" t="str">
        <f>IF(E141="","",VLOOKUP(E141,TonghopNXT!$A$9:$C$5000,3,0))</f>
        <v/>
      </c>
      <c r="H141" s="63"/>
      <c r="I141" s="63"/>
      <c r="J141" s="64">
        <f t="shared" si="4"/>
        <v>0</v>
      </c>
      <c r="K141" s="61"/>
      <c r="L141" s="63"/>
      <c r="M141" s="63"/>
    </row>
    <row r="142" spans="1:13">
      <c r="A142" s="61"/>
      <c r="B142" s="61"/>
      <c r="C142" s="61" t="str">
        <f>IF(B142="","",VLOOKUP(B142,DMKH!$A$7:$B$20,2,0))</f>
        <v/>
      </c>
      <c r="D142" s="61"/>
      <c r="E142" s="62"/>
      <c r="F142" s="61" t="str">
        <f>IF(E142="","",VLOOKUP(E142,TonghopNXT!$A$9:$C$5000,2,0))</f>
        <v/>
      </c>
      <c r="G142" s="62" t="str">
        <f>IF(E142="","",VLOOKUP(E142,TonghopNXT!$A$9:$C$5000,3,0))</f>
        <v/>
      </c>
      <c r="H142" s="63"/>
      <c r="I142" s="63"/>
      <c r="J142" s="64">
        <f t="shared" si="4"/>
        <v>0</v>
      </c>
      <c r="K142" s="61"/>
      <c r="L142" s="63"/>
      <c r="M142" s="63"/>
    </row>
    <row r="143" spans="1:13">
      <c r="A143" s="61"/>
      <c r="B143" s="61"/>
      <c r="C143" s="61" t="str">
        <f>IF(B143="","",VLOOKUP(B143,DMKH!$A$7:$B$20,2,0))</f>
        <v/>
      </c>
      <c r="D143" s="61"/>
      <c r="E143" s="62"/>
      <c r="F143" s="61" t="str">
        <f>IF(E143="","",VLOOKUP(E143,TonghopNXT!$A$9:$C$5000,2,0))</f>
        <v/>
      </c>
      <c r="G143" s="62" t="str">
        <f>IF(E143="","",VLOOKUP(E143,TonghopNXT!$A$9:$C$5000,3,0))</f>
        <v/>
      </c>
      <c r="H143" s="63"/>
      <c r="I143" s="63"/>
      <c r="J143" s="64">
        <f t="shared" si="4"/>
        <v>0</v>
      </c>
      <c r="K143" s="61"/>
      <c r="L143" s="63"/>
      <c r="M143" s="63"/>
    </row>
    <row r="144" spans="1:13">
      <c r="A144" s="61"/>
      <c r="B144" s="61"/>
      <c r="C144" s="61" t="str">
        <f>IF(B144="","",VLOOKUP(B144,DMKH!$A$7:$B$20,2,0))</f>
        <v/>
      </c>
      <c r="D144" s="61"/>
      <c r="E144" s="62"/>
      <c r="F144" s="61" t="str">
        <f>IF(E144="","",VLOOKUP(E144,TonghopNXT!$A$9:$C$5000,2,0))</f>
        <v/>
      </c>
      <c r="G144" s="62" t="str">
        <f>IF(E144="","",VLOOKUP(E144,TonghopNXT!$A$9:$C$5000,3,0))</f>
        <v/>
      </c>
      <c r="H144" s="63"/>
      <c r="I144" s="63"/>
      <c r="J144" s="64">
        <f t="shared" si="4"/>
        <v>0</v>
      </c>
      <c r="K144" s="61"/>
      <c r="L144" s="63"/>
      <c r="M144" s="63"/>
    </row>
    <row r="145" spans="1:13">
      <c r="A145" s="61"/>
      <c r="B145" s="61"/>
      <c r="C145" s="61" t="str">
        <f>IF(B145="","",VLOOKUP(B145,DMKH!$A$7:$B$20,2,0))</f>
        <v/>
      </c>
      <c r="D145" s="61"/>
      <c r="E145" s="62"/>
      <c r="F145" s="61" t="str">
        <f>IF(E145="","",VLOOKUP(E145,TonghopNXT!$A$9:$C$5000,2,0))</f>
        <v/>
      </c>
      <c r="G145" s="62" t="str">
        <f>IF(E145="","",VLOOKUP(E145,TonghopNXT!$A$9:$C$5000,3,0))</f>
        <v/>
      </c>
      <c r="H145" s="63"/>
      <c r="I145" s="63"/>
      <c r="J145" s="64">
        <f t="shared" si="4"/>
        <v>0</v>
      </c>
      <c r="K145" s="61"/>
      <c r="L145" s="63"/>
      <c r="M145" s="63"/>
    </row>
    <row r="146" spans="1:13">
      <c r="A146" s="61"/>
      <c r="B146" s="61"/>
      <c r="C146" s="61" t="str">
        <f>IF(B146="","",VLOOKUP(B146,DMKH!$A$7:$B$20,2,0))</f>
        <v/>
      </c>
      <c r="D146" s="61"/>
      <c r="E146" s="62"/>
      <c r="F146" s="61" t="str">
        <f>IF(E146="","",VLOOKUP(E146,TonghopNXT!$A$9:$C$5000,2,0))</f>
        <v/>
      </c>
      <c r="G146" s="62" t="str">
        <f>IF(E146="","",VLOOKUP(E146,TonghopNXT!$A$9:$C$5000,3,0))</f>
        <v/>
      </c>
      <c r="H146" s="63"/>
      <c r="I146" s="63"/>
      <c r="J146" s="64">
        <f t="shared" si="4"/>
        <v>0</v>
      </c>
      <c r="K146" s="61"/>
      <c r="L146" s="63"/>
      <c r="M146" s="63"/>
    </row>
    <row r="147" spans="1:13">
      <c r="A147" s="61"/>
      <c r="B147" s="61"/>
      <c r="C147" s="61" t="str">
        <f>IF(B147="","",VLOOKUP(B147,DMKH!$A$7:$B$20,2,0))</f>
        <v/>
      </c>
      <c r="D147" s="61"/>
      <c r="E147" s="62"/>
      <c r="F147" s="61" t="str">
        <f>IF(E147="","",VLOOKUP(E147,TonghopNXT!$A$9:$C$5000,2,0))</f>
        <v/>
      </c>
      <c r="G147" s="62" t="str">
        <f>IF(E147="","",VLOOKUP(E147,TonghopNXT!$A$9:$C$5000,3,0))</f>
        <v/>
      </c>
      <c r="H147" s="63"/>
      <c r="I147" s="63"/>
      <c r="J147" s="64">
        <f t="shared" si="4"/>
        <v>0</v>
      </c>
      <c r="K147" s="61"/>
      <c r="L147" s="63"/>
      <c r="M147" s="63"/>
    </row>
    <row r="148" spans="1:13">
      <c r="A148" s="61"/>
      <c r="B148" s="61"/>
      <c r="C148" s="61" t="str">
        <f>IF(B148="","",VLOOKUP(B148,DMKH!$A$7:$B$20,2,0))</f>
        <v/>
      </c>
      <c r="D148" s="61"/>
      <c r="E148" s="62"/>
      <c r="F148" s="61" t="str">
        <f>IF(E148="","",VLOOKUP(E148,TonghopNXT!$A$9:$C$5000,2,0))</f>
        <v/>
      </c>
      <c r="G148" s="62" t="str">
        <f>IF(E148="","",VLOOKUP(E148,TonghopNXT!$A$9:$C$5000,3,0))</f>
        <v/>
      </c>
      <c r="H148" s="63"/>
      <c r="I148" s="63"/>
      <c r="J148" s="64">
        <f t="shared" si="4"/>
        <v>0</v>
      </c>
      <c r="K148" s="61"/>
      <c r="L148" s="63"/>
      <c r="M148" s="63"/>
    </row>
    <row r="149" spans="1:13">
      <c r="A149" s="61"/>
      <c r="B149" s="61"/>
      <c r="C149" s="61" t="str">
        <f>IF(B149="","",VLOOKUP(B149,DMKH!$A$7:$B$20,2,0))</f>
        <v/>
      </c>
      <c r="D149" s="61"/>
      <c r="E149" s="62"/>
      <c r="F149" s="61" t="str">
        <f>IF(E149="","",VLOOKUP(E149,TonghopNXT!$A$9:$C$5000,2,0))</f>
        <v/>
      </c>
      <c r="G149" s="62" t="str">
        <f>IF(E149="","",VLOOKUP(E149,TonghopNXT!$A$9:$C$5000,3,0))</f>
        <v/>
      </c>
      <c r="H149" s="63"/>
      <c r="I149" s="63"/>
      <c r="J149" s="64">
        <f t="shared" si="4"/>
        <v>0</v>
      </c>
      <c r="K149" s="61"/>
      <c r="L149" s="63"/>
      <c r="M149" s="63"/>
    </row>
    <row r="150" spans="1:13">
      <c r="A150" s="61"/>
      <c r="B150" s="61"/>
      <c r="C150" s="61" t="str">
        <f>IF(B150="","",VLOOKUP(B150,DMKH!$A$7:$B$20,2,0))</f>
        <v/>
      </c>
      <c r="D150" s="61"/>
      <c r="E150" s="62"/>
      <c r="F150" s="61" t="str">
        <f>IF(E150="","",VLOOKUP(E150,TonghopNXT!$A$9:$C$5000,2,0))</f>
        <v/>
      </c>
      <c r="G150" s="62" t="str">
        <f>IF(E150="","",VLOOKUP(E150,TonghopNXT!$A$9:$C$5000,3,0))</f>
        <v/>
      </c>
      <c r="H150" s="63"/>
      <c r="I150" s="63"/>
      <c r="J150" s="64">
        <f t="shared" si="4"/>
        <v>0</v>
      </c>
      <c r="K150" s="61"/>
      <c r="L150" s="63"/>
      <c r="M150" s="63"/>
    </row>
    <row r="151" spans="1:13">
      <c r="A151" s="61"/>
      <c r="B151" s="61"/>
      <c r="C151" s="61" t="str">
        <f>IF(B151="","",VLOOKUP(B151,DMKH!$A$7:$B$20,2,0))</f>
        <v/>
      </c>
      <c r="D151" s="61"/>
      <c r="E151" s="62"/>
      <c r="F151" s="61" t="str">
        <f>IF(E151="","",VLOOKUP(E151,TonghopNXT!$A$9:$C$5000,2,0))</f>
        <v/>
      </c>
      <c r="G151" s="62" t="str">
        <f>IF(E151="","",VLOOKUP(E151,TonghopNXT!$A$9:$C$5000,3,0))</f>
        <v/>
      </c>
      <c r="H151" s="63"/>
      <c r="I151" s="63"/>
      <c r="J151" s="64">
        <f t="shared" si="4"/>
        <v>0</v>
      </c>
      <c r="K151" s="61"/>
      <c r="L151" s="63"/>
      <c r="M151" s="63"/>
    </row>
    <row r="152" spans="1:13">
      <c r="A152" s="61"/>
      <c r="B152" s="61"/>
      <c r="C152" s="61" t="str">
        <f>IF(B152="","",VLOOKUP(B152,DMKH!$A$7:$B$20,2,0))</f>
        <v/>
      </c>
      <c r="D152" s="61"/>
      <c r="E152" s="62"/>
      <c r="F152" s="61" t="str">
        <f>IF(E152="","",VLOOKUP(E152,TonghopNXT!$A$9:$C$5000,2,0))</f>
        <v/>
      </c>
      <c r="G152" s="62" t="str">
        <f>IF(E152="","",VLOOKUP(E152,TonghopNXT!$A$9:$C$5000,3,0))</f>
        <v/>
      </c>
      <c r="H152" s="63"/>
      <c r="I152" s="63"/>
      <c r="J152" s="64">
        <f t="shared" si="4"/>
        <v>0</v>
      </c>
      <c r="K152" s="61"/>
      <c r="L152" s="63"/>
      <c r="M152" s="63"/>
    </row>
    <row r="153" spans="1:13">
      <c r="A153" s="61"/>
      <c r="B153" s="61"/>
      <c r="C153" s="61" t="str">
        <f>IF(B153="","",VLOOKUP(B153,DMKH!$A$7:$B$20,2,0))</f>
        <v/>
      </c>
      <c r="D153" s="61"/>
      <c r="E153" s="62"/>
      <c r="F153" s="61" t="str">
        <f>IF(E153="","",VLOOKUP(E153,TonghopNXT!$A$9:$C$5000,2,0))</f>
        <v/>
      </c>
      <c r="G153" s="62" t="str">
        <f>IF(E153="","",VLOOKUP(E153,TonghopNXT!$A$9:$C$5000,3,0))</f>
        <v/>
      </c>
      <c r="H153" s="63"/>
      <c r="I153" s="63"/>
      <c r="J153" s="64">
        <f t="shared" si="4"/>
        <v>0</v>
      </c>
      <c r="K153" s="61"/>
      <c r="L153" s="63"/>
      <c r="M153" s="63"/>
    </row>
    <row r="154" spans="1:13">
      <c r="A154" s="61"/>
      <c r="B154" s="61"/>
      <c r="C154" s="61" t="str">
        <f>IF(B154="","",VLOOKUP(B154,DMKH!$A$7:$B$20,2,0))</f>
        <v/>
      </c>
      <c r="D154" s="61"/>
      <c r="E154" s="62"/>
      <c r="F154" s="61" t="str">
        <f>IF(E154="","",VLOOKUP(E154,TonghopNXT!$A$9:$C$5000,2,0))</f>
        <v/>
      </c>
      <c r="G154" s="62" t="str">
        <f>IF(E154="","",VLOOKUP(E154,TonghopNXT!$A$9:$C$5000,3,0))</f>
        <v/>
      </c>
      <c r="H154" s="63"/>
      <c r="I154" s="63"/>
      <c r="J154" s="64">
        <f t="shared" si="4"/>
        <v>0</v>
      </c>
      <c r="K154" s="61"/>
      <c r="L154" s="63"/>
      <c r="M154" s="63"/>
    </row>
    <row r="155" spans="1:13">
      <c r="A155" s="61"/>
      <c r="B155" s="61"/>
      <c r="C155" s="61" t="str">
        <f>IF(B155="","",VLOOKUP(B155,DMKH!$A$7:$B$20,2,0))</f>
        <v/>
      </c>
      <c r="D155" s="61"/>
      <c r="E155" s="62"/>
      <c r="F155" s="61" t="str">
        <f>IF(E155="","",VLOOKUP(E155,TonghopNXT!$A$9:$C$5000,2,0))</f>
        <v/>
      </c>
      <c r="G155" s="62" t="str">
        <f>IF(E155="","",VLOOKUP(E155,TonghopNXT!$A$9:$C$5000,3,0))</f>
        <v/>
      </c>
      <c r="H155" s="63"/>
      <c r="I155" s="63"/>
      <c r="J155" s="64">
        <f t="shared" si="4"/>
        <v>0</v>
      </c>
      <c r="K155" s="61"/>
      <c r="L155" s="63"/>
      <c r="M155" s="63"/>
    </row>
    <row r="156" spans="1:13">
      <c r="A156" s="61"/>
      <c r="B156" s="61"/>
      <c r="C156" s="61" t="str">
        <f>IF(B156="","",VLOOKUP(B156,DMKH!$A$7:$B$20,2,0))</f>
        <v/>
      </c>
      <c r="D156" s="61"/>
      <c r="E156" s="62"/>
      <c r="F156" s="61" t="str">
        <f>IF(E156="","",VLOOKUP(E156,TonghopNXT!$A$9:$C$5000,2,0))</f>
        <v/>
      </c>
      <c r="G156" s="62" t="str">
        <f>IF(E156="","",VLOOKUP(E156,TonghopNXT!$A$9:$C$5000,3,0))</f>
        <v/>
      </c>
      <c r="H156" s="63"/>
      <c r="I156" s="63"/>
      <c r="J156" s="64">
        <f t="shared" si="4"/>
        <v>0</v>
      </c>
      <c r="K156" s="61"/>
      <c r="L156" s="63"/>
      <c r="M156" s="63"/>
    </row>
    <row r="157" spans="1:13">
      <c r="A157" s="61"/>
      <c r="B157" s="61"/>
      <c r="C157" s="61" t="str">
        <f>IF(B157="","",VLOOKUP(B157,DMKH!$A$7:$B$20,2,0))</f>
        <v/>
      </c>
      <c r="D157" s="61"/>
      <c r="E157" s="62"/>
      <c r="F157" s="61" t="str">
        <f>IF(E157="","",VLOOKUP(E157,TonghopNXT!$A$9:$C$5000,2,0))</f>
        <v/>
      </c>
      <c r="G157" s="62" t="str">
        <f>IF(E157="","",VLOOKUP(E157,TonghopNXT!$A$9:$C$5000,3,0))</f>
        <v/>
      </c>
      <c r="H157" s="63"/>
      <c r="I157" s="63"/>
      <c r="J157" s="64">
        <f t="shared" si="4"/>
        <v>0</v>
      </c>
      <c r="K157" s="61"/>
      <c r="L157" s="63"/>
      <c r="M157" s="63"/>
    </row>
    <row r="158" spans="1:13">
      <c r="A158" s="61"/>
      <c r="B158" s="61"/>
      <c r="C158" s="61" t="str">
        <f>IF(B158="","",VLOOKUP(B158,DMKH!$A$7:$B$20,2,0))</f>
        <v/>
      </c>
      <c r="D158" s="61"/>
      <c r="E158" s="62"/>
      <c r="F158" s="61" t="str">
        <f>IF(E158="","",VLOOKUP(E158,TonghopNXT!$A$9:$C$5000,2,0))</f>
        <v/>
      </c>
      <c r="G158" s="62" t="str">
        <f>IF(E158="","",VLOOKUP(E158,TonghopNXT!$A$9:$C$5000,3,0))</f>
        <v/>
      </c>
      <c r="H158" s="63"/>
      <c r="I158" s="63"/>
      <c r="J158" s="64">
        <f t="shared" si="4"/>
        <v>0</v>
      </c>
      <c r="K158" s="61"/>
      <c r="L158" s="63"/>
      <c r="M158" s="63"/>
    </row>
    <row r="159" spans="1:13">
      <c r="A159" s="61"/>
      <c r="B159" s="61"/>
      <c r="C159" s="61" t="str">
        <f>IF(B159="","",VLOOKUP(B159,DMKH!$A$7:$B$20,2,0))</f>
        <v/>
      </c>
      <c r="D159" s="61"/>
      <c r="E159" s="62"/>
      <c r="F159" s="61" t="str">
        <f>IF(E159="","",VLOOKUP(E159,TonghopNXT!$A$9:$C$5000,2,0))</f>
        <v/>
      </c>
      <c r="G159" s="62" t="str">
        <f>IF(E159="","",VLOOKUP(E159,TonghopNXT!$A$9:$C$5000,3,0))</f>
        <v/>
      </c>
      <c r="H159" s="63"/>
      <c r="I159" s="63"/>
      <c r="J159" s="64">
        <f t="shared" si="4"/>
        <v>0</v>
      </c>
      <c r="K159" s="61"/>
      <c r="L159" s="63"/>
      <c r="M159" s="63"/>
    </row>
    <row r="160" spans="1:13">
      <c r="A160" s="61"/>
      <c r="B160" s="61"/>
      <c r="C160" s="61" t="str">
        <f>IF(B160="","",VLOOKUP(B160,DMKH!$A$7:$B$20,2,0))</f>
        <v/>
      </c>
      <c r="D160" s="61"/>
      <c r="E160" s="62"/>
      <c r="F160" s="61" t="str">
        <f>IF(E160="","",VLOOKUP(E160,TonghopNXT!$A$9:$C$5000,2,0))</f>
        <v/>
      </c>
      <c r="G160" s="62" t="str">
        <f>IF(E160="","",VLOOKUP(E160,TonghopNXT!$A$9:$C$5000,3,0))</f>
        <v/>
      </c>
      <c r="H160" s="63"/>
      <c r="I160" s="63"/>
      <c r="J160" s="64">
        <f t="shared" si="4"/>
        <v>0</v>
      </c>
      <c r="K160" s="61"/>
      <c r="L160" s="63"/>
      <c r="M160" s="63"/>
    </row>
    <row r="161" spans="1:13">
      <c r="A161" s="61"/>
      <c r="B161" s="61"/>
      <c r="C161" s="61" t="str">
        <f>IF(B161="","",VLOOKUP(B161,DMKH!$A$7:$B$20,2,0))</f>
        <v/>
      </c>
      <c r="D161" s="61"/>
      <c r="E161" s="62"/>
      <c r="F161" s="61" t="str">
        <f>IF(E161="","",VLOOKUP(E161,TonghopNXT!$A$9:$C$5000,2,0))</f>
        <v/>
      </c>
      <c r="G161" s="62" t="str">
        <f>IF(E161="","",VLOOKUP(E161,TonghopNXT!$A$9:$C$5000,3,0))</f>
        <v/>
      </c>
      <c r="H161" s="63"/>
      <c r="I161" s="63"/>
      <c r="J161" s="64">
        <f t="shared" ref="J161:J224" si="5">I161*H161</f>
        <v>0</v>
      </c>
      <c r="K161" s="61"/>
      <c r="L161" s="63"/>
      <c r="M161" s="63"/>
    </row>
    <row r="162" spans="1:13">
      <c r="A162" s="61"/>
      <c r="B162" s="61"/>
      <c r="C162" s="61" t="str">
        <f>IF(B162="","",VLOOKUP(B162,DMKH!$A$7:$B$20,2,0))</f>
        <v/>
      </c>
      <c r="D162" s="61"/>
      <c r="E162" s="62"/>
      <c r="F162" s="61" t="str">
        <f>IF(E162="","",VLOOKUP(E162,TonghopNXT!$A$9:$C$5000,2,0))</f>
        <v/>
      </c>
      <c r="G162" s="62" t="str">
        <f>IF(E162="","",VLOOKUP(E162,TonghopNXT!$A$9:$C$5000,3,0))</f>
        <v/>
      </c>
      <c r="H162" s="63"/>
      <c r="I162" s="63"/>
      <c r="J162" s="64">
        <f t="shared" si="5"/>
        <v>0</v>
      </c>
      <c r="K162" s="61"/>
      <c r="L162" s="63"/>
      <c r="M162" s="63"/>
    </row>
    <row r="163" spans="1:13">
      <c r="A163" s="61"/>
      <c r="B163" s="61"/>
      <c r="C163" s="61" t="str">
        <f>IF(B163="","",VLOOKUP(B163,DMKH!$A$7:$B$20,2,0))</f>
        <v/>
      </c>
      <c r="D163" s="61"/>
      <c r="E163" s="62"/>
      <c r="F163" s="61" t="str">
        <f>IF(E163="","",VLOOKUP(E163,TonghopNXT!$A$9:$C$5000,2,0))</f>
        <v/>
      </c>
      <c r="G163" s="62" t="str">
        <f>IF(E163="","",VLOOKUP(E163,TonghopNXT!$A$9:$C$5000,3,0))</f>
        <v/>
      </c>
      <c r="H163" s="63"/>
      <c r="I163" s="63"/>
      <c r="J163" s="64">
        <f t="shared" si="5"/>
        <v>0</v>
      </c>
      <c r="K163" s="61"/>
      <c r="L163" s="63"/>
      <c r="M163" s="63"/>
    </row>
    <row r="164" spans="1:13">
      <c r="A164" s="61"/>
      <c r="B164" s="61"/>
      <c r="C164" s="61" t="str">
        <f>IF(B164="","",VLOOKUP(B164,DMKH!$A$7:$B$20,2,0))</f>
        <v/>
      </c>
      <c r="D164" s="61"/>
      <c r="E164" s="62"/>
      <c r="F164" s="61" t="str">
        <f>IF(E164="","",VLOOKUP(E164,TonghopNXT!$A$9:$C$5000,2,0))</f>
        <v/>
      </c>
      <c r="G164" s="62" t="str">
        <f>IF(E164="","",VLOOKUP(E164,TonghopNXT!$A$9:$C$5000,3,0))</f>
        <v/>
      </c>
      <c r="H164" s="63"/>
      <c r="I164" s="63"/>
      <c r="J164" s="64">
        <f t="shared" si="5"/>
        <v>0</v>
      </c>
      <c r="K164" s="61"/>
      <c r="L164" s="63"/>
      <c r="M164" s="63"/>
    </row>
    <row r="165" spans="1:13">
      <c r="A165" s="61"/>
      <c r="B165" s="61"/>
      <c r="C165" s="61" t="str">
        <f>IF(B165="","",VLOOKUP(B165,DMKH!$A$7:$B$20,2,0))</f>
        <v/>
      </c>
      <c r="D165" s="61"/>
      <c r="E165" s="62"/>
      <c r="F165" s="61" t="str">
        <f>IF(E165="","",VLOOKUP(E165,TonghopNXT!$A$9:$C$5000,2,0))</f>
        <v/>
      </c>
      <c r="G165" s="62" t="str">
        <f>IF(E165="","",VLOOKUP(E165,TonghopNXT!$A$9:$C$5000,3,0))</f>
        <v/>
      </c>
      <c r="H165" s="63"/>
      <c r="I165" s="63"/>
      <c r="J165" s="64">
        <f t="shared" si="5"/>
        <v>0</v>
      </c>
      <c r="K165" s="61"/>
      <c r="L165" s="63"/>
      <c r="M165" s="63"/>
    </row>
    <row r="166" spans="1:13">
      <c r="A166" s="61"/>
      <c r="B166" s="61"/>
      <c r="C166" s="61" t="str">
        <f>IF(B166="","",VLOOKUP(B166,DMKH!$A$7:$B$20,2,0))</f>
        <v/>
      </c>
      <c r="D166" s="61"/>
      <c r="E166" s="62"/>
      <c r="F166" s="61" t="str">
        <f>IF(E166="","",VLOOKUP(E166,TonghopNXT!$A$9:$C$5000,2,0))</f>
        <v/>
      </c>
      <c r="G166" s="62" t="str">
        <f>IF(E166="","",VLOOKUP(E166,TonghopNXT!$A$9:$C$5000,3,0))</f>
        <v/>
      </c>
      <c r="H166" s="63"/>
      <c r="I166" s="63"/>
      <c r="J166" s="64">
        <f t="shared" si="5"/>
        <v>0</v>
      </c>
      <c r="K166" s="61"/>
      <c r="L166" s="63"/>
      <c r="M166" s="63"/>
    </row>
    <row r="167" spans="1:13">
      <c r="A167" s="61"/>
      <c r="B167" s="61"/>
      <c r="C167" s="61" t="str">
        <f>IF(B167="","",VLOOKUP(B167,DMKH!$A$7:$B$20,2,0))</f>
        <v/>
      </c>
      <c r="D167" s="61"/>
      <c r="E167" s="62"/>
      <c r="F167" s="61" t="str">
        <f>IF(E167="","",VLOOKUP(E167,TonghopNXT!$A$9:$C$5000,2,0))</f>
        <v/>
      </c>
      <c r="G167" s="62" t="str">
        <f>IF(E167="","",VLOOKUP(E167,TonghopNXT!$A$9:$C$5000,3,0))</f>
        <v/>
      </c>
      <c r="H167" s="63"/>
      <c r="I167" s="63"/>
      <c r="J167" s="64">
        <f t="shared" si="5"/>
        <v>0</v>
      </c>
      <c r="K167" s="61"/>
      <c r="L167" s="63"/>
      <c r="M167" s="63"/>
    </row>
    <row r="168" spans="1:13">
      <c r="A168" s="61"/>
      <c r="B168" s="61"/>
      <c r="C168" s="61" t="str">
        <f>IF(B168="","",VLOOKUP(B168,DMKH!$A$7:$B$20,2,0))</f>
        <v/>
      </c>
      <c r="D168" s="61"/>
      <c r="E168" s="62"/>
      <c r="F168" s="61" t="str">
        <f>IF(E168="","",VLOOKUP(E168,TonghopNXT!$A$9:$C$5000,2,0))</f>
        <v/>
      </c>
      <c r="G168" s="62" t="str">
        <f>IF(E168="","",VLOOKUP(E168,TonghopNXT!$A$9:$C$5000,3,0))</f>
        <v/>
      </c>
      <c r="H168" s="63"/>
      <c r="I168" s="63"/>
      <c r="J168" s="64">
        <f t="shared" si="5"/>
        <v>0</v>
      </c>
      <c r="K168" s="61"/>
      <c r="L168" s="63"/>
      <c r="M168" s="63"/>
    </row>
    <row r="169" spans="1:13">
      <c r="A169" s="61"/>
      <c r="B169" s="61"/>
      <c r="C169" s="61" t="str">
        <f>IF(B169="","",VLOOKUP(B169,DMKH!$A$7:$B$20,2,0))</f>
        <v/>
      </c>
      <c r="D169" s="61"/>
      <c r="E169" s="62"/>
      <c r="F169" s="61" t="str">
        <f>IF(E169="","",VLOOKUP(E169,TonghopNXT!$A$9:$C$5000,2,0))</f>
        <v/>
      </c>
      <c r="G169" s="62" t="str">
        <f>IF(E169="","",VLOOKUP(E169,TonghopNXT!$A$9:$C$5000,3,0))</f>
        <v/>
      </c>
      <c r="H169" s="63"/>
      <c r="I169" s="63"/>
      <c r="J169" s="64">
        <f t="shared" si="5"/>
        <v>0</v>
      </c>
      <c r="K169" s="61"/>
      <c r="L169" s="63"/>
      <c r="M169" s="63"/>
    </row>
    <row r="170" spans="1:13">
      <c r="A170" s="61"/>
      <c r="B170" s="61"/>
      <c r="C170" s="61" t="str">
        <f>IF(B170="","",VLOOKUP(B170,DMKH!$A$7:$B$20,2,0))</f>
        <v/>
      </c>
      <c r="D170" s="61"/>
      <c r="E170" s="62"/>
      <c r="F170" s="61" t="str">
        <f>IF(E170="","",VLOOKUP(E170,TonghopNXT!$A$9:$C$5000,2,0))</f>
        <v/>
      </c>
      <c r="G170" s="62" t="str">
        <f>IF(E170="","",VLOOKUP(E170,TonghopNXT!$A$9:$C$5000,3,0))</f>
        <v/>
      </c>
      <c r="H170" s="63"/>
      <c r="I170" s="63"/>
      <c r="J170" s="64">
        <f t="shared" si="5"/>
        <v>0</v>
      </c>
      <c r="K170" s="61"/>
      <c r="L170" s="63"/>
      <c r="M170" s="63"/>
    </row>
    <row r="171" spans="1:13">
      <c r="A171" s="61"/>
      <c r="B171" s="61"/>
      <c r="C171" s="61" t="str">
        <f>IF(B171="","",VLOOKUP(B171,DMKH!$A$7:$B$20,2,0))</f>
        <v/>
      </c>
      <c r="D171" s="61"/>
      <c r="E171" s="62"/>
      <c r="F171" s="61" t="str">
        <f>IF(E171="","",VLOOKUP(E171,TonghopNXT!$A$9:$C$5000,2,0))</f>
        <v/>
      </c>
      <c r="G171" s="62" t="str">
        <f>IF(E171="","",VLOOKUP(E171,TonghopNXT!$A$9:$C$5000,3,0))</f>
        <v/>
      </c>
      <c r="H171" s="63"/>
      <c r="I171" s="63"/>
      <c r="J171" s="64">
        <f t="shared" si="5"/>
        <v>0</v>
      </c>
      <c r="K171" s="61"/>
      <c r="L171" s="63"/>
      <c r="M171" s="63"/>
    </row>
    <row r="172" spans="1:13">
      <c r="A172" s="61"/>
      <c r="B172" s="61"/>
      <c r="C172" s="61" t="str">
        <f>IF(B172="","",VLOOKUP(B172,DMKH!$A$7:$B$20,2,0))</f>
        <v/>
      </c>
      <c r="D172" s="61"/>
      <c r="E172" s="62"/>
      <c r="F172" s="61" t="str">
        <f>IF(E172="","",VLOOKUP(E172,TonghopNXT!$A$9:$C$5000,2,0))</f>
        <v/>
      </c>
      <c r="G172" s="62" t="str">
        <f>IF(E172="","",VLOOKUP(E172,TonghopNXT!$A$9:$C$5000,3,0))</f>
        <v/>
      </c>
      <c r="H172" s="63"/>
      <c r="I172" s="63"/>
      <c r="J172" s="64">
        <f t="shared" si="5"/>
        <v>0</v>
      </c>
      <c r="K172" s="61"/>
      <c r="L172" s="63"/>
      <c r="M172" s="63"/>
    </row>
    <row r="173" spans="1:13">
      <c r="A173" s="61"/>
      <c r="B173" s="61"/>
      <c r="C173" s="61" t="str">
        <f>IF(B173="","",VLOOKUP(B173,DMKH!$A$7:$B$20,2,0))</f>
        <v/>
      </c>
      <c r="D173" s="61"/>
      <c r="E173" s="62"/>
      <c r="F173" s="61" t="str">
        <f>IF(E173="","",VLOOKUP(E173,TonghopNXT!$A$9:$C$5000,2,0))</f>
        <v/>
      </c>
      <c r="G173" s="62" t="str">
        <f>IF(E173="","",VLOOKUP(E173,TonghopNXT!$A$9:$C$5000,3,0))</f>
        <v/>
      </c>
      <c r="H173" s="63"/>
      <c r="I173" s="63"/>
      <c r="J173" s="64">
        <f t="shared" si="5"/>
        <v>0</v>
      </c>
      <c r="K173" s="61"/>
      <c r="L173" s="63"/>
      <c r="M173" s="63"/>
    </row>
    <row r="174" spans="1:13">
      <c r="A174" s="61"/>
      <c r="B174" s="61"/>
      <c r="C174" s="61" t="str">
        <f>IF(B174="","",VLOOKUP(B174,DMKH!$A$7:$B$20,2,0))</f>
        <v/>
      </c>
      <c r="D174" s="61"/>
      <c r="E174" s="62"/>
      <c r="F174" s="61" t="str">
        <f>IF(E174="","",VLOOKUP(E174,TonghopNXT!$A$9:$C$5000,2,0))</f>
        <v/>
      </c>
      <c r="G174" s="62" t="str">
        <f>IF(E174="","",VLOOKUP(E174,TonghopNXT!$A$9:$C$5000,3,0))</f>
        <v/>
      </c>
      <c r="H174" s="63"/>
      <c r="I174" s="63"/>
      <c r="J174" s="64">
        <f t="shared" si="5"/>
        <v>0</v>
      </c>
      <c r="K174" s="61"/>
      <c r="L174" s="63"/>
      <c r="M174" s="63"/>
    </row>
    <row r="175" spans="1:13">
      <c r="A175" s="61"/>
      <c r="B175" s="61"/>
      <c r="C175" s="61" t="str">
        <f>IF(B175="","",VLOOKUP(B175,DMKH!$A$7:$B$20,2,0))</f>
        <v/>
      </c>
      <c r="D175" s="61"/>
      <c r="E175" s="62"/>
      <c r="F175" s="61" t="str">
        <f>IF(E175="","",VLOOKUP(E175,TonghopNXT!$A$9:$C$5000,2,0))</f>
        <v/>
      </c>
      <c r="G175" s="62" t="str">
        <f>IF(E175="","",VLOOKUP(E175,TonghopNXT!$A$9:$C$5000,3,0))</f>
        <v/>
      </c>
      <c r="H175" s="63"/>
      <c r="I175" s="63"/>
      <c r="J175" s="64">
        <f t="shared" si="5"/>
        <v>0</v>
      </c>
      <c r="K175" s="61"/>
      <c r="L175" s="63"/>
      <c r="M175" s="63"/>
    </row>
    <row r="176" spans="1:13">
      <c r="A176" s="61"/>
      <c r="B176" s="61"/>
      <c r="C176" s="61" t="str">
        <f>IF(B176="","",VLOOKUP(B176,DMKH!$A$7:$B$20,2,0))</f>
        <v/>
      </c>
      <c r="D176" s="61"/>
      <c r="E176" s="62"/>
      <c r="F176" s="61" t="str">
        <f>IF(E176="","",VLOOKUP(E176,TonghopNXT!$A$9:$C$5000,2,0))</f>
        <v/>
      </c>
      <c r="G176" s="62" t="str">
        <f>IF(E176="","",VLOOKUP(E176,TonghopNXT!$A$9:$C$5000,3,0))</f>
        <v/>
      </c>
      <c r="H176" s="63"/>
      <c r="I176" s="63"/>
      <c r="J176" s="64">
        <f t="shared" si="5"/>
        <v>0</v>
      </c>
      <c r="K176" s="61"/>
      <c r="L176" s="63"/>
      <c r="M176" s="63"/>
    </row>
    <row r="177" spans="1:13">
      <c r="A177" s="61"/>
      <c r="B177" s="61"/>
      <c r="C177" s="61" t="str">
        <f>IF(B177="","",VLOOKUP(B177,DMKH!$A$7:$B$20,2,0))</f>
        <v/>
      </c>
      <c r="D177" s="61"/>
      <c r="E177" s="62"/>
      <c r="F177" s="61" t="str">
        <f>IF(E177="","",VLOOKUP(E177,TonghopNXT!$A$9:$C$5000,2,0))</f>
        <v/>
      </c>
      <c r="G177" s="62" t="str">
        <f>IF(E177="","",VLOOKUP(E177,TonghopNXT!$A$9:$C$5000,3,0))</f>
        <v/>
      </c>
      <c r="H177" s="63"/>
      <c r="I177" s="63"/>
      <c r="J177" s="64">
        <f t="shared" si="5"/>
        <v>0</v>
      </c>
      <c r="K177" s="61"/>
      <c r="L177" s="63"/>
      <c r="M177" s="63"/>
    </row>
    <row r="178" spans="1:13">
      <c r="A178" s="61"/>
      <c r="B178" s="61"/>
      <c r="C178" s="61" t="str">
        <f>IF(B178="","",VLOOKUP(B178,DMKH!$A$7:$B$20,2,0))</f>
        <v/>
      </c>
      <c r="D178" s="61"/>
      <c r="E178" s="62"/>
      <c r="F178" s="61" t="str">
        <f>IF(E178="","",VLOOKUP(E178,TonghopNXT!$A$9:$C$5000,2,0))</f>
        <v/>
      </c>
      <c r="G178" s="62" t="str">
        <f>IF(E178="","",VLOOKUP(E178,TonghopNXT!$A$9:$C$5000,3,0))</f>
        <v/>
      </c>
      <c r="H178" s="63"/>
      <c r="I178" s="63"/>
      <c r="J178" s="64">
        <f t="shared" si="5"/>
        <v>0</v>
      </c>
      <c r="K178" s="61"/>
      <c r="L178" s="63"/>
      <c r="M178" s="63"/>
    </row>
    <row r="179" spans="1:13">
      <c r="A179" s="61"/>
      <c r="B179" s="61"/>
      <c r="C179" s="61" t="str">
        <f>IF(B179="","",VLOOKUP(B179,DMKH!$A$7:$B$20,2,0))</f>
        <v/>
      </c>
      <c r="D179" s="61"/>
      <c r="E179" s="62"/>
      <c r="F179" s="61" t="str">
        <f>IF(E179="","",VLOOKUP(E179,TonghopNXT!$A$9:$C$5000,2,0))</f>
        <v/>
      </c>
      <c r="G179" s="62" t="str">
        <f>IF(E179="","",VLOOKUP(E179,TonghopNXT!$A$9:$C$5000,3,0))</f>
        <v/>
      </c>
      <c r="H179" s="63"/>
      <c r="I179" s="63"/>
      <c r="J179" s="64">
        <f t="shared" si="5"/>
        <v>0</v>
      </c>
      <c r="K179" s="61"/>
      <c r="L179" s="63"/>
      <c r="M179" s="63"/>
    </row>
    <row r="180" spans="1:13">
      <c r="A180" s="61"/>
      <c r="B180" s="61"/>
      <c r="C180" s="61" t="str">
        <f>IF(B180="","",VLOOKUP(B180,DMKH!$A$7:$B$20,2,0))</f>
        <v/>
      </c>
      <c r="D180" s="61"/>
      <c r="E180" s="62"/>
      <c r="F180" s="61" t="str">
        <f>IF(E180="","",VLOOKUP(E180,TonghopNXT!$A$9:$C$5000,2,0))</f>
        <v/>
      </c>
      <c r="G180" s="62" t="str">
        <f>IF(E180="","",VLOOKUP(E180,TonghopNXT!$A$9:$C$5000,3,0))</f>
        <v/>
      </c>
      <c r="H180" s="63"/>
      <c r="I180" s="63"/>
      <c r="J180" s="64">
        <f t="shared" si="5"/>
        <v>0</v>
      </c>
      <c r="K180" s="61"/>
      <c r="L180" s="63"/>
      <c r="M180" s="63"/>
    </row>
    <row r="181" spans="1:13">
      <c r="A181" s="61"/>
      <c r="B181" s="61"/>
      <c r="C181" s="61" t="str">
        <f>IF(B181="","",VLOOKUP(B181,DMKH!$A$7:$B$20,2,0))</f>
        <v/>
      </c>
      <c r="D181" s="61"/>
      <c r="E181" s="62"/>
      <c r="F181" s="61" t="str">
        <f>IF(E181="","",VLOOKUP(E181,TonghopNXT!$A$9:$C$5000,2,0))</f>
        <v/>
      </c>
      <c r="G181" s="62" t="str">
        <f>IF(E181="","",VLOOKUP(E181,TonghopNXT!$A$9:$C$5000,3,0))</f>
        <v/>
      </c>
      <c r="H181" s="63"/>
      <c r="I181" s="63"/>
      <c r="J181" s="64">
        <f t="shared" si="5"/>
        <v>0</v>
      </c>
      <c r="K181" s="61"/>
      <c r="L181" s="63"/>
      <c r="M181" s="63"/>
    </row>
    <row r="182" spans="1:13">
      <c r="A182" s="61"/>
      <c r="B182" s="61"/>
      <c r="C182" s="61" t="str">
        <f>IF(B182="","",VLOOKUP(B182,DMKH!$A$7:$B$20,2,0))</f>
        <v/>
      </c>
      <c r="D182" s="61"/>
      <c r="E182" s="62"/>
      <c r="F182" s="61" t="str">
        <f>IF(E182="","",VLOOKUP(E182,TonghopNXT!$A$9:$C$5000,2,0))</f>
        <v/>
      </c>
      <c r="G182" s="62" t="str">
        <f>IF(E182="","",VLOOKUP(E182,TonghopNXT!$A$9:$C$5000,3,0))</f>
        <v/>
      </c>
      <c r="H182" s="63"/>
      <c r="I182" s="63"/>
      <c r="J182" s="64">
        <f t="shared" si="5"/>
        <v>0</v>
      </c>
      <c r="K182" s="61"/>
      <c r="L182" s="63"/>
      <c r="M182" s="63"/>
    </row>
    <row r="183" spans="1:13">
      <c r="A183" s="61"/>
      <c r="B183" s="61"/>
      <c r="C183" s="61" t="str">
        <f>IF(B183="","",VLOOKUP(B183,DMKH!$A$7:$B$20,2,0))</f>
        <v/>
      </c>
      <c r="D183" s="61"/>
      <c r="E183" s="62"/>
      <c r="F183" s="61" t="str">
        <f>IF(E183="","",VLOOKUP(E183,TonghopNXT!$A$9:$C$5000,2,0))</f>
        <v/>
      </c>
      <c r="G183" s="62" t="str">
        <f>IF(E183="","",VLOOKUP(E183,TonghopNXT!$A$9:$C$5000,3,0))</f>
        <v/>
      </c>
      <c r="H183" s="63"/>
      <c r="I183" s="63"/>
      <c r="J183" s="64">
        <f t="shared" si="5"/>
        <v>0</v>
      </c>
      <c r="K183" s="61"/>
      <c r="L183" s="63"/>
      <c r="M183" s="63"/>
    </row>
    <row r="184" spans="1:13">
      <c r="A184" s="61"/>
      <c r="B184" s="61"/>
      <c r="C184" s="61" t="str">
        <f>IF(B184="","",VLOOKUP(B184,DMKH!$A$7:$B$20,2,0))</f>
        <v/>
      </c>
      <c r="D184" s="61"/>
      <c r="E184" s="62"/>
      <c r="F184" s="61" t="str">
        <f>IF(E184="","",VLOOKUP(E184,TonghopNXT!$A$9:$C$5000,2,0))</f>
        <v/>
      </c>
      <c r="G184" s="62" t="str">
        <f>IF(E184="","",VLOOKUP(E184,TonghopNXT!$A$9:$C$5000,3,0))</f>
        <v/>
      </c>
      <c r="H184" s="63"/>
      <c r="I184" s="63"/>
      <c r="J184" s="64">
        <f t="shared" si="5"/>
        <v>0</v>
      </c>
      <c r="K184" s="61"/>
      <c r="L184" s="63"/>
      <c r="M184" s="63"/>
    </row>
    <row r="185" spans="1:13">
      <c r="A185" s="61"/>
      <c r="B185" s="61"/>
      <c r="C185" s="61" t="str">
        <f>IF(B185="","",VLOOKUP(B185,DMKH!$A$7:$B$20,2,0))</f>
        <v/>
      </c>
      <c r="D185" s="61"/>
      <c r="E185" s="62"/>
      <c r="F185" s="61" t="str">
        <f>IF(E185="","",VLOOKUP(E185,TonghopNXT!$A$9:$C$5000,2,0))</f>
        <v/>
      </c>
      <c r="G185" s="62" t="str">
        <f>IF(E185="","",VLOOKUP(E185,TonghopNXT!$A$9:$C$5000,3,0))</f>
        <v/>
      </c>
      <c r="H185" s="63"/>
      <c r="I185" s="63"/>
      <c r="J185" s="64">
        <f t="shared" si="5"/>
        <v>0</v>
      </c>
      <c r="K185" s="61"/>
      <c r="L185" s="63"/>
      <c r="M185" s="63"/>
    </row>
    <row r="186" spans="1:13">
      <c r="A186" s="61"/>
      <c r="B186" s="61"/>
      <c r="C186" s="61" t="str">
        <f>IF(B186="","",VLOOKUP(B186,DMKH!$A$7:$B$20,2,0))</f>
        <v/>
      </c>
      <c r="D186" s="61"/>
      <c r="E186" s="62"/>
      <c r="F186" s="61" t="str">
        <f>IF(E186="","",VLOOKUP(E186,TonghopNXT!$A$9:$C$5000,2,0))</f>
        <v/>
      </c>
      <c r="G186" s="62" t="str">
        <f>IF(E186="","",VLOOKUP(E186,TonghopNXT!$A$9:$C$5000,3,0))</f>
        <v/>
      </c>
      <c r="H186" s="63"/>
      <c r="I186" s="63"/>
      <c r="J186" s="64">
        <f t="shared" si="5"/>
        <v>0</v>
      </c>
      <c r="K186" s="61"/>
      <c r="L186" s="63"/>
      <c r="M186" s="63"/>
    </row>
    <row r="187" spans="1:13">
      <c r="A187" s="61"/>
      <c r="B187" s="61"/>
      <c r="C187" s="61" t="str">
        <f>IF(B187="","",VLOOKUP(B187,DMKH!$A$7:$B$20,2,0))</f>
        <v/>
      </c>
      <c r="D187" s="61"/>
      <c r="E187" s="62"/>
      <c r="F187" s="61" t="str">
        <f>IF(E187="","",VLOOKUP(E187,TonghopNXT!$A$9:$C$5000,2,0))</f>
        <v/>
      </c>
      <c r="G187" s="62" t="str">
        <f>IF(E187="","",VLOOKUP(E187,TonghopNXT!$A$9:$C$5000,3,0))</f>
        <v/>
      </c>
      <c r="H187" s="63"/>
      <c r="I187" s="63"/>
      <c r="J187" s="64">
        <f t="shared" si="5"/>
        <v>0</v>
      </c>
      <c r="K187" s="61"/>
      <c r="L187" s="63"/>
      <c r="M187" s="63"/>
    </row>
    <row r="188" spans="1:13">
      <c r="A188" s="61"/>
      <c r="B188" s="61"/>
      <c r="C188" s="61" t="str">
        <f>IF(B188="","",VLOOKUP(B188,DMKH!$A$7:$B$20,2,0))</f>
        <v/>
      </c>
      <c r="D188" s="61"/>
      <c r="E188" s="62"/>
      <c r="F188" s="61" t="str">
        <f>IF(E188="","",VLOOKUP(E188,TonghopNXT!$A$9:$C$5000,2,0))</f>
        <v/>
      </c>
      <c r="G188" s="62" t="str">
        <f>IF(E188="","",VLOOKUP(E188,TonghopNXT!$A$9:$C$5000,3,0))</f>
        <v/>
      </c>
      <c r="H188" s="63"/>
      <c r="I188" s="63"/>
      <c r="J188" s="64">
        <f t="shared" si="5"/>
        <v>0</v>
      </c>
      <c r="K188" s="61"/>
      <c r="L188" s="63"/>
      <c r="M188" s="63"/>
    </row>
    <row r="189" spans="1:13">
      <c r="A189" s="61"/>
      <c r="B189" s="61"/>
      <c r="C189" s="61" t="str">
        <f>IF(B189="","",VLOOKUP(B189,DMKH!$A$7:$B$20,2,0))</f>
        <v/>
      </c>
      <c r="D189" s="61"/>
      <c r="E189" s="62"/>
      <c r="F189" s="61" t="str">
        <f>IF(E189="","",VLOOKUP(E189,TonghopNXT!$A$9:$C$5000,2,0))</f>
        <v/>
      </c>
      <c r="G189" s="62" t="str">
        <f>IF(E189="","",VLOOKUP(E189,TonghopNXT!$A$9:$C$5000,3,0))</f>
        <v/>
      </c>
      <c r="H189" s="63"/>
      <c r="I189" s="63"/>
      <c r="J189" s="64">
        <f t="shared" si="5"/>
        <v>0</v>
      </c>
      <c r="K189" s="61"/>
      <c r="L189" s="63"/>
      <c r="M189" s="63"/>
    </row>
    <row r="190" spans="1:13">
      <c r="A190" s="61"/>
      <c r="B190" s="61"/>
      <c r="C190" s="61" t="str">
        <f>IF(B190="","",VLOOKUP(B190,DMKH!$A$7:$B$20,2,0))</f>
        <v/>
      </c>
      <c r="D190" s="61"/>
      <c r="E190" s="62"/>
      <c r="F190" s="61" t="str">
        <f>IF(E190="","",VLOOKUP(E190,TonghopNXT!$A$9:$C$5000,2,0))</f>
        <v/>
      </c>
      <c r="G190" s="62" t="str">
        <f>IF(E190="","",VLOOKUP(E190,TonghopNXT!$A$9:$C$5000,3,0))</f>
        <v/>
      </c>
      <c r="H190" s="63"/>
      <c r="I190" s="63"/>
      <c r="J190" s="64">
        <f t="shared" si="5"/>
        <v>0</v>
      </c>
      <c r="K190" s="61"/>
      <c r="L190" s="63"/>
      <c r="M190" s="63"/>
    </row>
    <row r="191" spans="1:13">
      <c r="A191" s="61"/>
      <c r="B191" s="61"/>
      <c r="C191" s="61" t="str">
        <f>IF(B191="","",VLOOKUP(B191,DMKH!$A$7:$B$20,2,0))</f>
        <v/>
      </c>
      <c r="D191" s="61"/>
      <c r="E191" s="62"/>
      <c r="F191" s="61" t="str">
        <f>IF(E191="","",VLOOKUP(E191,TonghopNXT!$A$9:$C$5000,2,0))</f>
        <v/>
      </c>
      <c r="G191" s="62" t="str">
        <f>IF(E191="","",VLOOKUP(E191,TonghopNXT!$A$9:$C$5000,3,0))</f>
        <v/>
      </c>
      <c r="H191" s="63"/>
      <c r="I191" s="63"/>
      <c r="J191" s="64">
        <f t="shared" si="5"/>
        <v>0</v>
      </c>
      <c r="K191" s="61"/>
      <c r="L191" s="63"/>
      <c r="M191" s="63"/>
    </row>
    <row r="192" spans="1:13">
      <c r="A192" s="61"/>
      <c r="B192" s="61"/>
      <c r="C192" s="61" t="str">
        <f>IF(B192="","",VLOOKUP(B192,DMKH!$A$7:$B$20,2,0))</f>
        <v/>
      </c>
      <c r="D192" s="61"/>
      <c r="E192" s="62"/>
      <c r="F192" s="61" t="str">
        <f>IF(E192="","",VLOOKUP(E192,TonghopNXT!$A$9:$C$5000,2,0))</f>
        <v/>
      </c>
      <c r="G192" s="62" t="str">
        <f>IF(E192="","",VLOOKUP(E192,TonghopNXT!$A$9:$C$5000,3,0))</f>
        <v/>
      </c>
      <c r="H192" s="63"/>
      <c r="I192" s="63"/>
      <c r="J192" s="64">
        <f t="shared" si="5"/>
        <v>0</v>
      </c>
      <c r="K192" s="61"/>
      <c r="L192" s="63"/>
      <c r="M192" s="63"/>
    </row>
    <row r="193" spans="1:13">
      <c r="A193" s="61"/>
      <c r="B193" s="61"/>
      <c r="C193" s="61" t="str">
        <f>IF(B193="","",VLOOKUP(B193,DMKH!$A$7:$B$20,2,0))</f>
        <v/>
      </c>
      <c r="D193" s="61"/>
      <c r="E193" s="62"/>
      <c r="F193" s="61" t="str">
        <f>IF(E193="","",VLOOKUP(E193,TonghopNXT!$A$9:$C$5000,2,0))</f>
        <v/>
      </c>
      <c r="G193" s="62" t="str">
        <f>IF(E193="","",VLOOKUP(E193,TonghopNXT!$A$9:$C$5000,3,0))</f>
        <v/>
      </c>
      <c r="H193" s="63"/>
      <c r="I193" s="63"/>
      <c r="J193" s="64">
        <f t="shared" si="5"/>
        <v>0</v>
      </c>
      <c r="K193" s="61"/>
      <c r="L193" s="63"/>
      <c r="M193" s="63"/>
    </row>
    <row r="194" spans="1:13">
      <c r="A194" s="61"/>
      <c r="B194" s="61"/>
      <c r="C194" s="61" t="str">
        <f>IF(B194="","",VLOOKUP(B194,DMKH!$A$7:$B$20,2,0))</f>
        <v/>
      </c>
      <c r="D194" s="61"/>
      <c r="E194" s="62"/>
      <c r="F194" s="61" t="str">
        <f>IF(E194="","",VLOOKUP(E194,TonghopNXT!$A$9:$C$5000,2,0))</f>
        <v/>
      </c>
      <c r="G194" s="62" t="str">
        <f>IF(E194="","",VLOOKUP(E194,TonghopNXT!$A$9:$C$5000,3,0))</f>
        <v/>
      </c>
      <c r="H194" s="63"/>
      <c r="I194" s="63"/>
      <c r="J194" s="64">
        <f t="shared" si="5"/>
        <v>0</v>
      </c>
      <c r="K194" s="61"/>
      <c r="L194" s="63"/>
      <c r="M194" s="63"/>
    </row>
    <row r="195" spans="1:13">
      <c r="A195" s="61"/>
      <c r="B195" s="61"/>
      <c r="C195" s="61" t="str">
        <f>IF(B195="","",VLOOKUP(B195,DMKH!$A$7:$B$20,2,0))</f>
        <v/>
      </c>
      <c r="D195" s="61"/>
      <c r="E195" s="62"/>
      <c r="F195" s="61" t="str">
        <f>IF(E195="","",VLOOKUP(E195,TonghopNXT!$A$9:$C$5000,2,0))</f>
        <v/>
      </c>
      <c r="G195" s="62" t="str">
        <f>IF(E195="","",VLOOKUP(E195,TonghopNXT!$A$9:$C$5000,3,0))</f>
        <v/>
      </c>
      <c r="H195" s="63"/>
      <c r="I195" s="63"/>
      <c r="J195" s="64">
        <f t="shared" si="5"/>
        <v>0</v>
      </c>
      <c r="K195" s="61"/>
      <c r="L195" s="63"/>
      <c r="M195" s="63"/>
    </row>
    <row r="196" spans="1:13">
      <c r="A196" s="61"/>
      <c r="B196" s="61"/>
      <c r="C196" s="61" t="str">
        <f>IF(B196="","",VLOOKUP(B196,DMKH!$A$7:$B$20,2,0))</f>
        <v/>
      </c>
      <c r="D196" s="61"/>
      <c r="E196" s="62"/>
      <c r="F196" s="61" t="str">
        <f>IF(E196="","",VLOOKUP(E196,TonghopNXT!$A$9:$C$5000,2,0))</f>
        <v/>
      </c>
      <c r="G196" s="62" t="str">
        <f>IF(E196="","",VLOOKUP(E196,TonghopNXT!$A$9:$C$5000,3,0))</f>
        <v/>
      </c>
      <c r="H196" s="63"/>
      <c r="I196" s="63"/>
      <c r="J196" s="64">
        <f t="shared" si="5"/>
        <v>0</v>
      </c>
      <c r="K196" s="61"/>
      <c r="L196" s="63"/>
      <c r="M196" s="63"/>
    </row>
    <row r="197" spans="1:13">
      <c r="A197" s="61"/>
      <c r="B197" s="61"/>
      <c r="C197" s="61" t="str">
        <f>IF(B197="","",VLOOKUP(B197,DMKH!$A$7:$B$20,2,0))</f>
        <v/>
      </c>
      <c r="D197" s="61"/>
      <c r="E197" s="62"/>
      <c r="F197" s="61" t="str">
        <f>IF(E197="","",VLOOKUP(E197,TonghopNXT!$A$9:$C$5000,2,0))</f>
        <v/>
      </c>
      <c r="G197" s="62" t="str">
        <f>IF(E197="","",VLOOKUP(E197,TonghopNXT!$A$9:$C$5000,3,0))</f>
        <v/>
      </c>
      <c r="H197" s="63"/>
      <c r="I197" s="63"/>
      <c r="J197" s="64">
        <f t="shared" si="5"/>
        <v>0</v>
      </c>
      <c r="K197" s="61"/>
      <c r="L197" s="63"/>
      <c r="M197" s="63"/>
    </row>
    <row r="198" spans="1:13">
      <c r="A198" s="61"/>
      <c r="B198" s="61"/>
      <c r="C198" s="61" t="str">
        <f>IF(B198="","",VLOOKUP(B198,DMKH!$A$7:$B$20,2,0))</f>
        <v/>
      </c>
      <c r="D198" s="61"/>
      <c r="E198" s="62"/>
      <c r="F198" s="61" t="str">
        <f>IF(E198="","",VLOOKUP(E198,TonghopNXT!$A$9:$C$5000,2,0))</f>
        <v/>
      </c>
      <c r="G198" s="62" t="str">
        <f>IF(E198="","",VLOOKUP(E198,TonghopNXT!$A$9:$C$5000,3,0))</f>
        <v/>
      </c>
      <c r="H198" s="63"/>
      <c r="I198" s="63"/>
      <c r="J198" s="64">
        <f t="shared" si="5"/>
        <v>0</v>
      </c>
      <c r="K198" s="61"/>
      <c r="L198" s="63"/>
      <c r="M198" s="63"/>
    </row>
    <row r="199" spans="1:13">
      <c r="A199" s="61"/>
      <c r="B199" s="61"/>
      <c r="C199" s="61" t="str">
        <f>IF(B199="","",VLOOKUP(B199,DMKH!$A$7:$B$20,2,0))</f>
        <v/>
      </c>
      <c r="D199" s="61"/>
      <c r="E199" s="62"/>
      <c r="F199" s="61" t="str">
        <f>IF(E199="","",VLOOKUP(E199,TonghopNXT!$A$9:$C$5000,2,0))</f>
        <v/>
      </c>
      <c r="G199" s="62" t="str">
        <f>IF(E199="","",VLOOKUP(E199,TonghopNXT!$A$9:$C$5000,3,0))</f>
        <v/>
      </c>
      <c r="H199" s="63"/>
      <c r="I199" s="63"/>
      <c r="J199" s="64">
        <f t="shared" si="5"/>
        <v>0</v>
      </c>
      <c r="K199" s="61"/>
      <c r="L199" s="63"/>
      <c r="M199" s="63"/>
    </row>
    <row r="200" spans="1:13">
      <c r="A200" s="61"/>
      <c r="B200" s="61"/>
      <c r="C200" s="61" t="str">
        <f>IF(B200="","",VLOOKUP(B200,DMKH!$A$7:$B$20,2,0))</f>
        <v/>
      </c>
      <c r="D200" s="61"/>
      <c r="E200" s="62"/>
      <c r="F200" s="61" t="str">
        <f>IF(E200="","",VLOOKUP(E200,TonghopNXT!$A$9:$C$5000,2,0))</f>
        <v/>
      </c>
      <c r="G200" s="62" t="str">
        <f>IF(E200="","",VLOOKUP(E200,TonghopNXT!$A$9:$C$5000,3,0))</f>
        <v/>
      </c>
      <c r="H200" s="63"/>
      <c r="I200" s="63"/>
      <c r="J200" s="64">
        <f t="shared" si="5"/>
        <v>0</v>
      </c>
      <c r="K200" s="61"/>
      <c r="L200" s="63"/>
      <c r="M200" s="63"/>
    </row>
    <row r="201" spans="1:13">
      <c r="A201" s="61"/>
      <c r="B201" s="61"/>
      <c r="C201" s="61" t="str">
        <f>IF(B201="","",VLOOKUP(B201,DMKH!$A$7:$B$20,2,0))</f>
        <v/>
      </c>
      <c r="D201" s="61"/>
      <c r="E201" s="62"/>
      <c r="F201" s="61" t="str">
        <f>IF(E201="","",VLOOKUP(E201,TonghopNXT!$A$9:$C$5000,2,0))</f>
        <v/>
      </c>
      <c r="G201" s="62" t="str">
        <f>IF(E201="","",VLOOKUP(E201,TonghopNXT!$A$9:$C$5000,3,0))</f>
        <v/>
      </c>
      <c r="H201" s="63"/>
      <c r="I201" s="63"/>
      <c r="J201" s="64">
        <f t="shared" si="5"/>
        <v>0</v>
      </c>
      <c r="K201" s="61"/>
      <c r="L201" s="63"/>
      <c r="M201" s="63"/>
    </row>
    <row r="202" spans="1:13">
      <c r="A202" s="61"/>
      <c r="B202" s="61"/>
      <c r="C202" s="61" t="str">
        <f>IF(B202="","",VLOOKUP(B202,DMKH!$A$7:$B$20,2,0))</f>
        <v/>
      </c>
      <c r="D202" s="61"/>
      <c r="E202" s="62"/>
      <c r="F202" s="61" t="str">
        <f>IF(E202="","",VLOOKUP(E202,TonghopNXT!$A$9:$C$5000,2,0))</f>
        <v/>
      </c>
      <c r="G202" s="62" t="str">
        <f>IF(E202="","",VLOOKUP(E202,TonghopNXT!$A$9:$C$5000,3,0))</f>
        <v/>
      </c>
      <c r="H202" s="63"/>
      <c r="I202" s="63"/>
      <c r="J202" s="64">
        <f t="shared" si="5"/>
        <v>0</v>
      </c>
      <c r="K202" s="61"/>
      <c r="L202" s="63"/>
      <c r="M202" s="63"/>
    </row>
    <row r="203" spans="1:13">
      <c r="A203" s="61"/>
      <c r="B203" s="61"/>
      <c r="C203" s="61" t="str">
        <f>IF(B203="","",VLOOKUP(B203,DMKH!$A$7:$B$20,2,0))</f>
        <v/>
      </c>
      <c r="D203" s="61"/>
      <c r="E203" s="62"/>
      <c r="F203" s="61" t="str">
        <f>IF(E203="","",VLOOKUP(E203,TonghopNXT!$A$9:$C$5000,2,0))</f>
        <v/>
      </c>
      <c r="G203" s="62" t="str">
        <f>IF(E203="","",VLOOKUP(E203,TonghopNXT!$A$9:$C$5000,3,0))</f>
        <v/>
      </c>
      <c r="H203" s="63"/>
      <c r="I203" s="63"/>
      <c r="J203" s="64">
        <f t="shared" si="5"/>
        <v>0</v>
      </c>
      <c r="K203" s="61"/>
      <c r="L203" s="63"/>
      <c r="M203" s="63"/>
    </row>
    <row r="204" spans="1:13">
      <c r="A204" s="61"/>
      <c r="B204" s="61"/>
      <c r="C204" s="61" t="str">
        <f>IF(B204="","",VLOOKUP(B204,DMKH!$A$7:$B$20,2,0))</f>
        <v/>
      </c>
      <c r="D204" s="61"/>
      <c r="E204" s="62"/>
      <c r="F204" s="61" t="str">
        <f>IF(E204="","",VLOOKUP(E204,TonghopNXT!$A$9:$C$5000,2,0))</f>
        <v/>
      </c>
      <c r="G204" s="62" t="str">
        <f>IF(E204="","",VLOOKUP(E204,TonghopNXT!$A$9:$C$5000,3,0))</f>
        <v/>
      </c>
      <c r="H204" s="63"/>
      <c r="I204" s="63"/>
      <c r="J204" s="64">
        <f t="shared" si="5"/>
        <v>0</v>
      </c>
      <c r="K204" s="61"/>
      <c r="L204" s="63"/>
      <c r="M204" s="63"/>
    </row>
    <row r="205" spans="1:13">
      <c r="A205" s="61"/>
      <c r="B205" s="61"/>
      <c r="C205" s="61" t="str">
        <f>IF(B205="","",VLOOKUP(B205,DMKH!$A$7:$B$20,2,0))</f>
        <v/>
      </c>
      <c r="D205" s="61"/>
      <c r="E205" s="62"/>
      <c r="F205" s="61" t="str">
        <f>IF(E205="","",VLOOKUP(E205,TonghopNXT!$A$9:$C$5000,2,0))</f>
        <v/>
      </c>
      <c r="G205" s="62" t="str">
        <f>IF(E205="","",VLOOKUP(E205,TonghopNXT!$A$9:$C$5000,3,0))</f>
        <v/>
      </c>
      <c r="H205" s="63"/>
      <c r="I205" s="63"/>
      <c r="J205" s="64">
        <f t="shared" si="5"/>
        <v>0</v>
      </c>
      <c r="K205" s="61"/>
      <c r="L205" s="63"/>
      <c r="M205" s="63"/>
    </row>
    <row r="206" spans="1:13">
      <c r="A206" s="61"/>
      <c r="B206" s="61"/>
      <c r="C206" s="61" t="str">
        <f>IF(B206="","",VLOOKUP(B206,DMKH!$A$7:$B$20,2,0))</f>
        <v/>
      </c>
      <c r="D206" s="61"/>
      <c r="E206" s="62"/>
      <c r="F206" s="61" t="str">
        <f>IF(E206="","",VLOOKUP(E206,TonghopNXT!$A$9:$C$5000,2,0))</f>
        <v/>
      </c>
      <c r="G206" s="62" t="str">
        <f>IF(E206="","",VLOOKUP(E206,TonghopNXT!$A$9:$C$5000,3,0))</f>
        <v/>
      </c>
      <c r="H206" s="63"/>
      <c r="I206" s="63"/>
      <c r="J206" s="64">
        <f t="shared" si="5"/>
        <v>0</v>
      </c>
      <c r="K206" s="61"/>
      <c r="L206" s="63"/>
      <c r="M206" s="63"/>
    </row>
    <row r="207" spans="1:13">
      <c r="A207" s="61"/>
      <c r="B207" s="61"/>
      <c r="C207" s="61" t="str">
        <f>IF(B207="","",VLOOKUP(B207,DMKH!$A$7:$B$20,2,0))</f>
        <v/>
      </c>
      <c r="D207" s="61"/>
      <c r="E207" s="62"/>
      <c r="F207" s="61" t="str">
        <f>IF(E207="","",VLOOKUP(E207,TonghopNXT!$A$9:$C$5000,2,0))</f>
        <v/>
      </c>
      <c r="G207" s="62" t="str">
        <f>IF(E207="","",VLOOKUP(E207,TonghopNXT!$A$9:$C$5000,3,0))</f>
        <v/>
      </c>
      <c r="H207" s="63"/>
      <c r="I207" s="63"/>
      <c r="J207" s="64">
        <f t="shared" si="5"/>
        <v>0</v>
      </c>
      <c r="K207" s="61"/>
      <c r="L207" s="63"/>
      <c r="M207" s="63"/>
    </row>
    <row r="208" spans="1:13">
      <c r="A208" s="61"/>
      <c r="B208" s="61"/>
      <c r="C208" s="61" t="str">
        <f>IF(B208="","",VLOOKUP(B208,DMKH!$A$7:$B$20,2,0))</f>
        <v/>
      </c>
      <c r="D208" s="61"/>
      <c r="E208" s="62"/>
      <c r="F208" s="61" t="str">
        <f>IF(E208="","",VLOOKUP(E208,TonghopNXT!$A$9:$C$5000,2,0))</f>
        <v/>
      </c>
      <c r="G208" s="62" t="str">
        <f>IF(E208="","",VLOOKUP(E208,TonghopNXT!$A$9:$C$5000,3,0))</f>
        <v/>
      </c>
      <c r="H208" s="63"/>
      <c r="I208" s="63"/>
      <c r="J208" s="64">
        <f t="shared" si="5"/>
        <v>0</v>
      </c>
      <c r="K208" s="61"/>
      <c r="L208" s="63"/>
      <c r="M208" s="63"/>
    </row>
    <row r="209" spans="1:13">
      <c r="A209" s="61"/>
      <c r="B209" s="61"/>
      <c r="C209" s="61" t="str">
        <f>IF(B209="","",VLOOKUP(B209,DMKH!$A$7:$B$20,2,0))</f>
        <v/>
      </c>
      <c r="D209" s="61"/>
      <c r="E209" s="62"/>
      <c r="F209" s="61" t="str">
        <f>IF(E209="","",VLOOKUP(E209,TonghopNXT!$A$9:$C$5000,2,0))</f>
        <v/>
      </c>
      <c r="G209" s="62" t="str">
        <f>IF(E209="","",VLOOKUP(E209,TonghopNXT!$A$9:$C$5000,3,0))</f>
        <v/>
      </c>
      <c r="H209" s="63"/>
      <c r="I209" s="63"/>
      <c r="J209" s="64">
        <f t="shared" si="5"/>
        <v>0</v>
      </c>
      <c r="K209" s="61"/>
      <c r="L209" s="63"/>
      <c r="M209" s="63"/>
    </row>
    <row r="210" spans="1:13">
      <c r="A210" s="61"/>
      <c r="B210" s="61"/>
      <c r="C210" s="61" t="str">
        <f>IF(B210="","",VLOOKUP(B210,DMKH!$A$7:$B$20,2,0))</f>
        <v/>
      </c>
      <c r="D210" s="61"/>
      <c r="E210" s="62"/>
      <c r="F210" s="61" t="str">
        <f>IF(E210="","",VLOOKUP(E210,TonghopNXT!$A$9:$C$5000,2,0))</f>
        <v/>
      </c>
      <c r="G210" s="62" t="str">
        <f>IF(E210="","",VLOOKUP(E210,TonghopNXT!$A$9:$C$5000,3,0))</f>
        <v/>
      </c>
      <c r="H210" s="63"/>
      <c r="I210" s="63"/>
      <c r="J210" s="64">
        <f t="shared" si="5"/>
        <v>0</v>
      </c>
      <c r="K210" s="61"/>
      <c r="L210" s="63"/>
      <c r="M210" s="63"/>
    </row>
    <row r="211" spans="1:13">
      <c r="A211" s="61"/>
      <c r="B211" s="61"/>
      <c r="C211" s="61" t="str">
        <f>IF(B211="","",VLOOKUP(B211,DMKH!$A$7:$B$20,2,0))</f>
        <v/>
      </c>
      <c r="D211" s="61"/>
      <c r="E211" s="62"/>
      <c r="F211" s="61" t="str">
        <f>IF(E211="","",VLOOKUP(E211,TonghopNXT!$A$9:$C$5000,2,0))</f>
        <v/>
      </c>
      <c r="G211" s="62" t="str">
        <f>IF(E211="","",VLOOKUP(E211,TonghopNXT!$A$9:$C$5000,3,0))</f>
        <v/>
      </c>
      <c r="H211" s="63"/>
      <c r="I211" s="63"/>
      <c r="J211" s="64">
        <f t="shared" si="5"/>
        <v>0</v>
      </c>
      <c r="K211" s="61"/>
      <c r="L211" s="63"/>
      <c r="M211" s="63"/>
    </row>
    <row r="212" spans="1:13">
      <c r="A212" s="61"/>
      <c r="B212" s="61"/>
      <c r="C212" s="61" t="str">
        <f>IF(B212="","",VLOOKUP(B212,DMKH!$A$7:$B$20,2,0))</f>
        <v/>
      </c>
      <c r="D212" s="61"/>
      <c r="E212" s="62"/>
      <c r="F212" s="61" t="str">
        <f>IF(E212="","",VLOOKUP(E212,TonghopNXT!$A$9:$C$5000,2,0))</f>
        <v/>
      </c>
      <c r="G212" s="62" t="str">
        <f>IF(E212="","",VLOOKUP(E212,TonghopNXT!$A$9:$C$5000,3,0))</f>
        <v/>
      </c>
      <c r="H212" s="63"/>
      <c r="I212" s="63"/>
      <c r="J212" s="64">
        <f t="shared" si="5"/>
        <v>0</v>
      </c>
      <c r="K212" s="61"/>
      <c r="L212" s="63"/>
      <c r="M212" s="63"/>
    </row>
    <row r="213" spans="1:13">
      <c r="A213" s="61"/>
      <c r="B213" s="61"/>
      <c r="C213" s="61" t="str">
        <f>IF(B213="","",VLOOKUP(B213,DMKH!$A$7:$B$20,2,0))</f>
        <v/>
      </c>
      <c r="D213" s="61"/>
      <c r="E213" s="62"/>
      <c r="F213" s="61" t="str">
        <f>IF(E213="","",VLOOKUP(E213,TonghopNXT!$A$9:$C$5000,2,0))</f>
        <v/>
      </c>
      <c r="G213" s="62" t="str">
        <f>IF(E213="","",VLOOKUP(E213,TonghopNXT!$A$9:$C$5000,3,0))</f>
        <v/>
      </c>
      <c r="H213" s="63"/>
      <c r="I213" s="63"/>
      <c r="J213" s="64">
        <f t="shared" si="5"/>
        <v>0</v>
      </c>
      <c r="K213" s="61"/>
      <c r="L213" s="63"/>
      <c r="M213" s="63"/>
    </row>
    <row r="214" spans="1:13">
      <c r="A214" s="61"/>
      <c r="B214" s="61"/>
      <c r="C214" s="61" t="str">
        <f>IF(B214="","",VLOOKUP(B214,DMKH!$A$7:$B$20,2,0))</f>
        <v/>
      </c>
      <c r="D214" s="61"/>
      <c r="E214" s="62"/>
      <c r="F214" s="61" t="str">
        <f>IF(E214="","",VLOOKUP(E214,TonghopNXT!$A$9:$C$5000,2,0))</f>
        <v/>
      </c>
      <c r="G214" s="62" t="str">
        <f>IF(E214="","",VLOOKUP(E214,TonghopNXT!$A$9:$C$5000,3,0))</f>
        <v/>
      </c>
      <c r="H214" s="63"/>
      <c r="I214" s="63"/>
      <c r="J214" s="64">
        <f t="shared" si="5"/>
        <v>0</v>
      </c>
      <c r="K214" s="61"/>
      <c r="L214" s="63"/>
      <c r="M214" s="63"/>
    </row>
    <row r="215" spans="1:13">
      <c r="A215" s="61"/>
      <c r="B215" s="61"/>
      <c r="C215" s="61" t="str">
        <f>IF(B215="","",VLOOKUP(B215,DMKH!$A$7:$B$20,2,0))</f>
        <v/>
      </c>
      <c r="D215" s="61"/>
      <c r="E215" s="62"/>
      <c r="F215" s="61" t="str">
        <f>IF(E215="","",VLOOKUP(E215,TonghopNXT!$A$9:$C$5000,2,0))</f>
        <v/>
      </c>
      <c r="G215" s="62" t="str">
        <f>IF(E215="","",VLOOKUP(E215,TonghopNXT!$A$9:$C$5000,3,0))</f>
        <v/>
      </c>
      <c r="H215" s="63"/>
      <c r="I215" s="63"/>
      <c r="J215" s="64">
        <f t="shared" si="5"/>
        <v>0</v>
      </c>
      <c r="K215" s="61"/>
      <c r="L215" s="63"/>
      <c r="M215" s="63"/>
    </row>
    <row r="216" spans="1:13">
      <c r="A216" s="61"/>
      <c r="B216" s="61"/>
      <c r="C216" s="61" t="str">
        <f>IF(B216="","",VLOOKUP(B216,DMKH!$A$7:$B$20,2,0))</f>
        <v/>
      </c>
      <c r="D216" s="61"/>
      <c r="E216" s="62"/>
      <c r="F216" s="61" t="str">
        <f>IF(E216="","",VLOOKUP(E216,TonghopNXT!$A$9:$C$5000,2,0))</f>
        <v/>
      </c>
      <c r="G216" s="62" t="str">
        <f>IF(E216="","",VLOOKUP(E216,TonghopNXT!$A$9:$C$5000,3,0))</f>
        <v/>
      </c>
      <c r="H216" s="63"/>
      <c r="I216" s="63"/>
      <c r="J216" s="64">
        <f t="shared" si="5"/>
        <v>0</v>
      </c>
      <c r="K216" s="61"/>
      <c r="L216" s="63"/>
      <c r="M216" s="63"/>
    </row>
    <row r="217" spans="1:13">
      <c r="A217" s="61"/>
      <c r="B217" s="61"/>
      <c r="C217" s="61" t="str">
        <f>IF(B217="","",VLOOKUP(B217,DMKH!$A$7:$B$20,2,0))</f>
        <v/>
      </c>
      <c r="D217" s="61"/>
      <c r="E217" s="62"/>
      <c r="F217" s="61" t="str">
        <f>IF(E217="","",VLOOKUP(E217,TonghopNXT!$A$9:$C$5000,2,0))</f>
        <v/>
      </c>
      <c r="G217" s="62" t="str">
        <f>IF(E217="","",VLOOKUP(E217,TonghopNXT!$A$9:$C$5000,3,0))</f>
        <v/>
      </c>
      <c r="H217" s="63"/>
      <c r="I217" s="63"/>
      <c r="J217" s="64">
        <f t="shared" si="5"/>
        <v>0</v>
      </c>
      <c r="K217" s="61"/>
      <c r="L217" s="63"/>
      <c r="M217" s="63"/>
    </row>
    <row r="218" spans="1:13">
      <c r="A218" s="61"/>
      <c r="B218" s="61"/>
      <c r="C218" s="61" t="str">
        <f>IF(B218="","",VLOOKUP(B218,DMKH!$A$7:$B$20,2,0))</f>
        <v/>
      </c>
      <c r="D218" s="61"/>
      <c r="E218" s="62"/>
      <c r="F218" s="61" t="str">
        <f>IF(E218="","",VLOOKUP(E218,TonghopNXT!$A$9:$C$5000,2,0))</f>
        <v/>
      </c>
      <c r="G218" s="62" t="str">
        <f>IF(E218="","",VLOOKUP(E218,TonghopNXT!$A$9:$C$5000,3,0))</f>
        <v/>
      </c>
      <c r="H218" s="63"/>
      <c r="I218" s="63"/>
      <c r="J218" s="64">
        <f t="shared" si="5"/>
        <v>0</v>
      </c>
      <c r="K218" s="61"/>
      <c r="L218" s="63"/>
      <c r="M218" s="63"/>
    </row>
    <row r="219" spans="1:13">
      <c r="A219" s="61"/>
      <c r="B219" s="61"/>
      <c r="C219" s="61" t="str">
        <f>IF(B219="","",VLOOKUP(B219,DMKH!$A$7:$B$20,2,0))</f>
        <v/>
      </c>
      <c r="D219" s="61"/>
      <c r="E219" s="62"/>
      <c r="F219" s="61" t="str">
        <f>IF(E219="","",VLOOKUP(E219,TonghopNXT!$A$9:$C$5000,2,0))</f>
        <v/>
      </c>
      <c r="G219" s="62" t="str">
        <f>IF(E219="","",VLOOKUP(E219,TonghopNXT!$A$9:$C$5000,3,0))</f>
        <v/>
      </c>
      <c r="H219" s="63"/>
      <c r="I219" s="63"/>
      <c r="J219" s="64">
        <f t="shared" si="5"/>
        <v>0</v>
      </c>
      <c r="K219" s="61"/>
      <c r="L219" s="63"/>
      <c r="M219" s="63"/>
    </row>
    <row r="220" spans="1:13">
      <c r="A220" s="61"/>
      <c r="B220" s="61"/>
      <c r="C220" s="61" t="str">
        <f>IF(B220="","",VLOOKUP(B220,DMKH!$A$7:$B$20,2,0))</f>
        <v/>
      </c>
      <c r="D220" s="61"/>
      <c r="E220" s="62"/>
      <c r="F220" s="61" t="str">
        <f>IF(E220="","",VLOOKUP(E220,TonghopNXT!$A$9:$C$5000,2,0))</f>
        <v/>
      </c>
      <c r="G220" s="62" t="str">
        <f>IF(E220="","",VLOOKUP(E220,TonghopNXT!$A$9:$C$5000,3,0))</f>
        <v/>
      </c>
      <c r="H220" s="63"/>
      <c r="I220" s="63"/>
      <c r="J220" s="64">
        <f t="shared" si="5"/>
        <v>0</v>
      </c>
      <c r="K220" s="61"/>
      <c r="L220" s="63"/>
      <c r="M220" s="63"/>
    </row>
    <row r="221" spans="1:13">
      <c r="A221" s="61"/>
      <c r="B221" s="61"/>
      <c r="C221" s="61" t="str">
        <f>IF(B221="","",VLOOKUP(B221,DMKH!$A$7:$B$20,2,0))</f>
        <v/>
      </c>
      <c r="D221" s="61"/>
      <c r="E221" s="62"/>
      <c r="F221" s="61" t="str">
        <f>IF(E221="","",VLOOKUP(E221,TonghopNXT!$A$9:$C$5000,2,0))</f>
        <v/>
      </c>
      <c r="G221" s="62" t="str">
        <f>IF(E221="","",VLOOKUP(E221,TonghopNXT!$A$9:$C$5000,3,0))</f>
        <v/>
      </c>
      <c r="H221" s="63"/>
      <c r="I221" s="63"/>
      <c r="J221" s="64">
        <f t="shared" si="5"/>
        <v>0</v>
      </c>
      <c r="K221" s="61"/>
      <c r="L221" s="63"/>
      <c r="M221" s="63"/>
    </row>
    <row r="222" spans="1:13">
      <c r="A222" s="61"/>
      <c r="B222" s="61"/>
      <c r="C222" s="61" t="str">
        <f>IF(B222="","",VLOOKUP(B222,DMKH!$A$7:$B$20,2,0))</f>
        <v/>
      </c>
      <c r="D222" s="61"/>
      <c r="E222" s="62"/>
      <c r="F222" s="61" t="str">
        <f>IF(E222="","",VLOOKUP(E222,TonghopNXT!$A$9:$C$5000,2,0))</f>
        <v/>
      </c>
      <c r="G222" s="62" t="str">
        <f>IF(E222="","",VLOOKUP(E222,TonghopNXT!$A$9:$C$5000,3,0))</f>
        <v/>
      </c>
      <c r="H222" s="63"/>
      <c r="I222" s="63"/>
      <c r="J222" s="64">
        <f t="shared" si="5"/>
        <v>0</v>
      </c>
      <c r="K222" s="61"/>
      <c r="L222" s="63"/>
      <c r="M222" s="63"/>
    </row>
    <row r="223" spans="1:13">
      <c r="A223" s="61"/>
      <c r="B223" s="61"/>
      <c r="C223" s="61" t="str">
        <f>IF(B223="","",VLOOKUP(B223,DMKH!$A$7:$B$20,2,0))</f>
        <v/>
      </c>
      <c r="D223" s="61"/>
      <c r="E223" s="62"/>
      <c r="F223" s="61" t="str">
        <f>IF(E223="","",VLOOKUP(E223,TonghopNXT!$A$9:$C$5000,2,0))</f>
        <v/>
      </c>
      <c r="G223" s="62" t="str">
        <f>IF(E223="","",VLOOKUP(E223,TonghopNXT!$A$9:$C$5000,3,0))</f>
        <v/>
      </c>
      <c r="H223" s="63"/>
      <c r="I223" s="63"/>
      <c r="J223" s="64">
        <f t="shared" si="5"/>
        <v>0</v>
      </c>
      <c r="K223" s="61"/>
      <c r="L223" s="63"/>
      <c r="M223" s="63"/>
    </row>
    <row r="224" spans="1:13">
      <c r="A224" s="61"/>
      <c r="B224" s="61"/>
      <c r="C224" s="61" t="str">
        <f>IF(B224="","",VLOOKUP(B224,DMKH!$A$7:$B$20,2,0))</f>
        <v/>
      </c>
      <c r="D224" s="61"/>
      <c r="E224" s="62"/>
      <c r="F224" s="61" t="str">
        <f>IF(E224="","",VLOOKUP(E224,TonghopNXT!$A$9:$C$5000,2,0))</f>
        <v/>
      </c>
      <c r="G224" s="62" t="str">
        <f>IF(E224="","",VLOOKUP(E224,TonghopNXT!$A$9:$C$5000,3,0))</f>
        <v/>
      </c>
      <c r="H224" s="63"/>
      <c r="I224" s="63"/>
      <c r="J224" s="64">
        <f t="shared" si="5"/>
        <v>0</v>
      </c>
      <c r="K224" s="61"/>
      <c r="L224" s="63"/>
      <c r="M224" s="63"/>
    </row>
    <row r="225" spans="1:13">
      <c r="A225" s="61"/>
      <c r="B225" s="61"/>
      <c r="C225" s="61" t="str">
        <f>IF(B225="","",VLOOKUP(B225,DMKH!$A$7:$B$20,2,0))</f>
        <v/>
      </c>
      <c r="D225" s="61"/>
      <c r="E225" s="62"/>
      <c r="F225" s="61" t="str">
        <f>IF(E225="","",VLOOKUP(E225,TonghopNXT!$A$9:$C$5000,2,0))</f>
        <v/>
      </c>
      <c r="G225" s="62" t="str">
        <f>IF(E225="","",VLOOKUP(E225,TonghopNXT!$A$9:$C$5000,3,0))</f>
        <v/>
      </c>
      <c r="H225" s="63"/>
      <c r="I225" s="63"/>
      <c r="J225" s="64">
        <f t="shared" ref="J225:J288" si="6">I225*H225</f>
        <v>0</v>
      </c>
      <c r="K225" s="61"/>
      <c r="L225" s="63"/>
      <c r="M225" s="63"/>
    </row>
    <row r="226" spans="1:13">
      <c r="A226" s="61"/>
      <c r="B226" s="61"/>
      <c r="C226" s="61" t="str">
        <f>IF(B226="","",VLOOKUP(B226,DMKH!$A$7:$B$20,2,0))</f>
        <v/>
      </c>
      <c r="D226" s="61"/>
      <c r="E226" s="62"/>
      <c r="F226" s="61" t="str">
        <f>IF(E226="","",VLOOKUP(E226,TonghopNXT!$A$9:$C$5000,2,0))</f>
        <v/>
      </c>
      <c r="G226" s="62" t="str">
        <f>IF(E226="","",VLOOKUP(E226,TonghopNXT!$A$9:$C$5000,3,0))</f>
        <v/>
      </c>
      <c r="H226" s="63"/>
      <c r="I226" s="63"/>
      <c r="J226" s="64">
        <f t="shared" si="6"/>
        <v>0</v>
      </c>
      <c r="K226" s="61"/>
      <c r="L226" s="63"/>
      <c r="M226" s="63"/>
    </row>
    <row r="227" spans="1:13">
      <c r="A227" s="61"/>
      <c r="B227" s="61"/>
      <c r="C227" s="61" t="str">
        <f>IF(B227="","",VLOOKUP(B227,DMKH!$A$7:$B$20,2,0))</f>
        <v/>
      </c>
      <c r="D227" s="61"/>
      <c r="E227" s="62"/>
      <c r="F227" s="61" t="str">
        <f>IF(E227="","",VLOOKUP(E227,TonghopNXT!$A$9:$C$5000,2,0))</f>
        <v/>
      </c>
      <c r="G227" s="62" t="str">
        <f>IF(E227="","",VLOOKUP(E227,TonghopNXT!$A$9:$C$5000,3,0))</f>
        <v/>
      </c>
      <c r="H227" s="63"/>
      <c r="I227" s="63"/>
      <c r="J227" s="64">
        <f t="shared" si="6"/>
        <v>0</v>
      </c>
      <c r="K227" s="61"/>
      <c r="L227" s="63"/>
      <c r="M227" s="63"/>
    </row>
    <row r="228" spans="1:13">
      <c r="A228" s="61"/>
      <c r="B228" s="61"/>
      <c r="C228" s="61" t="str">
        <f>IF(B228="","",VLOOKUP(B228,DMKH!$A$7:$B$20,2,0))</f>
        <v/>
      </c>
      <c r="D228" s="61"/>
      <c r="E228" s="62"/>
      <c r="F228" s="61" t="str">
        <f>IF(E228="","",VLOOKUP(E228,TonghopNXT!$A$9:$C$5000,2,0))</f>
        <v/>
      </c>
      <c r="G228" s="62" t="str">
        <f>IF(E228="","",VLOOKUP(E228,TonghopNXT!$A$9:$C$5000,3,0))</f>
        <v/>
      </c>
      <c r="H228" s="63"/>
      <c r="I228" s="63"/>
      <c r="J228" s="64">
        <f t="shared" si="6"/>
        <v>0</v>
      </c>
      <c r="K228" s="61"/>
      <c r="L228" s="63"/>
      <c r="M228" s="63"/>
    </row>
    <row r="229" spans="1:13">
      <c r="A229" s="61"/>
      <c r="B229" s="61"/>
      <c r="C229" s="61" t="str">
        <f>IF(B229="","",VLOOKUP(B229,DMKH!$A$7:$B$20,2,0))</f>
        <v/>
      </c>
      <c r="D229" s="61"/>
      <c r="E229" s="62"/>
      <c r="F229" s="61" t="str">
        <f>IF(E229="","",VLOOKUP(E229,TonghopNXT!$A$9:$C$5000,2,0))</f>
        <v/>
      </c>
      <c r="G229" s="62" t="str">
        <f>IF(E229="","",VLOOKUP(E229,TonghopNXT!$A$9:$C$5000,3,0))</f>
        <v/>
      </c>
      <c r="H229" s="63"/>
      <c r="I229" s="63"/>
      <c r="J229" s="64">
        <f t="shared" si="6"/>
        <v>0</v>
      </c>
      <c r="K229" s="61"/>
      <c r="L229" s="63"/>
      <c r="M229" s="63"/>
    </row>
    <row r="230" spans="1:13">
      <c r="A230" s="61"/>
      <c r="B230" s="61"/>
      <c r="C230" s="61" t="str">
        <f>IF(B230="","",VLOOKUP(B230,DMKH!$A$7:$B$20,2,0))</f>
        <v/>
      </c>
      <c r="D230" s="61"/>
      <c r="E230" s="62"/>
      <c r="F230" s="61" t="str">
        <f>IF(E230="","",VLOOKUP(E230,TonghopNXT!$A$9:$C$5000,2,0))</f>
        <v/>
      </c>
      <c r="G230" s="62" t="str">
        <f>IF(E230="","",VLOOKUP(E230,TonghopNXT!$A$9:$C$5000,3,0))</f>
        <v/>
      </c>
      <c r="H230" s="63"/>
      <c r="I230" s="63"/>
      <c r="J230" s="64">
        <f t="shared" si="6"/>
        <v>0</v>
      </c>
      <c r="K230" s="61"/>
      <c r="L230" s="63"/>
      <c r="M230" s="63"/>
    </row>
    <row r="231" spans="1:13">
      <c r="A231" s="61"/>
      <c r="B231" s="61"/>
      <c r="C231" s="61" t="str">
        <f>IF(B231="","",VLOOKUP(B231,DMKH!$A$7:$B$20,2,0))</f>
        <v/>
      </c>
      <c r="D231" s="61"/>
      <c r="E231" s="62"/>
      <c r="F231" s="61" t="str">
        <f>IF(E231="","",VLOOKUP(E231,TonghopNXT!$A$9:$C$5000,2,0))</f>
        <v/>
      </c>
      <c r="G231" s="62" t="str">
        <f>IF(E231="","",VLOOKUP(E231,TonghopNXT!$A$9:$C$5000,3,0))</f>
        <v/>
      </c>
      <c r="H231" s="63"/>
      <c r="I231" s="63"/>
      <c r="J231" s="64">
        <f t="shared" si="6"/>
        <v>0</v>
      </c>
      <c r="K231" s="61"/>
      <c r="L231" s="63"/>
      <c r="M231" s="63"/>
    </row>
    <row r="232" spans="1:13">
      <c r="A232" s="61"/>
      <c r="B232" s="61"/>
      <c r="C232" s="61" t="str">
        <f>IF(B232="","",VLOOKUP(B232,DMKH!$A$7:$B$20,2,0))</f>
        <v/>
      </c>
      <c r="D232" s="61"/>
      <c r="E232" s="62"/>
      <c r="F232" s="61" t="str">
        <f>IF(E232="","",VLOOKUP(E232,TonghopNXT!$A$9:$C$5000,2,0))</f>
        <v/>
      </c>
      <c r="G232" s="62" t="str">
        <f>IF(E232="","",VLOOKUP(E232,TonghopNXT!$A$9:$C$5000,3,0))</f>
        <v/>
      </c>
      <c r="H232" s="63"/>
      <c r="I232" s="63"/>
      <c r="J232" s="64">
        <f t="shared" si="6"/>
        <v>0</v>
      </c>
      <c r="K232" s="61"/>
      <c r="L232" s="63"/>
      <c r="M232" s="63"/>
    </row>
    <row r="233" spans="1:13">
      <c r="A233" s="61"/>
      <c r="B233" s="61"/>
      <c r="C233" s="61" t="str">
        <f>IF(B233="","",VLOOKUP(B233,DMKH!$A$7:$B$20,2,0))</f>
        <v/>
      </c>
      <c r="D233" s="61"/>
      <c r="E233" s="62"/>
      <c r="F233" s="61" t="str">
        <f>IF(E233="","",VLOOKUP(E233,TonghopNXT!$A$9:$C$5000,2,0))</f>
        <v/>
      </c>
      <c r="G233" s="62" t="str">
        <f>IF(E233="","",VLOOKUP(E233,TonghopNXT!$A$9:$C$5000,3,0))</f>
        <v/>
      </c>
      <c r="H233" s="63"/>
      <c r="I233" s="63"/>
      <c r="J233" s="64">
        <f t="shared" si="6"/>
        <v>0</v>
      </c>
      <c r="K233" s="61"/>
      <c r="L233" s="63"/>
      <c r="M233" s="63"/>
    </row>
    <row r="234" spans="1:13">
      <c r="A234" s="61"/>
      <c r="B234" s="61"/>
      <c r="C234" s="61" t="str">
        <f>IF(B234="","",VLOOKUP(B234,DMKH!$A$7:$B$20,2,0))</f>
        <v/>
      </c>
      <c r="D234" s="61"/>
      <c r="E234" s="62"/>
      <c r="F234" s="61" t="str">
        <f>IF(E234="","",VLOOKUP(E234,TonghopNXT!$A$9:$C$5000,2,0))</f>
        <v/>
      </c>
      <c r="G234" s="62" t="str">
        <f>IF(E234="","",VLOOKUP(E234,TonghopNXT!$A$9:$C$5000,3,0))</f>
        <v/>
      </c>
      <c r="H234" s="63"/>
      <c r="I234" s="63"/>
      <c r="J234" s="64">
        <f t="shared" si="6"/>
        <v>0</v>
      </c>
      <c r="K234" s="61"/>
      <c r="L234" s="63"/>
      <c r="M234" s="63"/>
    </row>
    <row r="235" spans="1:13">
      <c r="A235" s="61"/>
      <c r="B235" s="61"/>
      <c r="C235" s="61" t="str">
        <f>IF(B235="","",VLOOKUP(B235,DMKH!$A$7:$B$20,2,0))</f>
        <v/>
      </c>
      <c r="D235" s="61"/>
      <c r="E235" s="62"/>
      <c r="F235" s="61" t="str">
        <f>IF(E235="","",VLOOKUP(E235,TonghopNXT!$A$9:$C$5000,2,0))</f>
        <v/>
      </c>
      <c r="G235" s="62" t="str">
        <f>IF(E235="","",VLOOKUP(E235,TonghopNXT!$A$9:$C$5000,3,0))</f>
        <v/>
      </c>
      <c r="H235" s="63"/>
      <c r="I235" s="63"/>
      <c r="J235" s="64">
        <f t="shared" si="6"/>
        <v>0</v>
      </c>
      <c r="K235" s="61"/>
      <c r="L235" s="63"/>
      <c r="M235" s="63"/>
    </row>
    <row r="236" spans="1:13">
      <c r="A236" s="61"/>
      <c r="B236" s="61"/>
      <c r="C236" s="61" t="str">
        <f>IF(B236="","",VLOOKUP(B236,DMKH!$A$7:$B$20,2,0))</f>
        <v/>
      </c>
      <c r="D236" s="61"/>
      <c r="E236" s="62"/>
      <c r="F236" s="61" t="str">
        <f>IF(E236="","",VLOOKUP(E236,TonghopNXT!$A$9:$C$5000,2,0))</f>
        <v/>
      </c>
      <c r="G236" s="62" t="str">
        <f>IF(E236="","",VLOOKUP(E236,TonghopNXT!$A$9:$C$5000,3,0))</f>
        <v/>
      </c>
      <c r="H236" s="63"/>
      <c r="I236" s="63"/>
      <c r="J236" s="64">
        <f t="shared" si="6"/>
        <v>0</v>
      </c>
      <c r="K236" s="61"/>
      <c r="L236" s="63"/>
      <c r="M236" s="63"/>
    </row>
    <row r="237" spans="1:13">
      <c r="A237" s="61"/>
      <c r="B237" s="61"/>
      <c r="C237" s="61" t="str">
        <f>IF(B237="","",VLOOKUP(B237,DMKH!$A$7:$B$20,2,0))</f>
        <v/>
      </c>
      <c r="D237" s="61"/>
      <c r="E237" s="62"/>
      <c r="F237" s="61" t="str">
        <f>IF(E237="","",VLOOKUP(E237,TonghopNXT!$A$9:$C$5000,2,0))</f>
        <v/>
      </c>
      <c r="G237" s="62" t="str">
        <f>IF(E237="","",VLOOKUP(E237,TonghopNXT!$A$9:$C$5000,3,0))</f>
        <v/>
      </c>
      <c r="H237" s="63"/>
      <c r="I237" s="63"/>
      <c r="J237" s="64">
        <f t="shared" si="6"/>
        <v>0</v>
      </c>
      <c r="K237" s="61"/>
      <c r="L237" s="63"/>
      <c r="M237" s="63"/>
    </row>
    <row r="238" spans="1:13">
      <c r="A238" s="61"/>
      <c r="B238" s="61"/>
      <c r="C238" s="61" t="str">
        <f>IF(B238="","",VLOOKUP(B238,DMKH!$A$7:$B$20,2,0))</f>
        <v/>
      </c>
      <c r="D238" s="61"/>
      <c r="E238" s="62"/>
      <c r="F238" s="61" t="str">
        <f>IF(E238="","",VLOOKUP(E238,TonghopNXT!$A$9:$C$5000,2,0))</f>
        <v/>
      </c>
      <c r="G238" s="62" t="str">
        <f>IF(E238="","",VLOOKUP(E238,TonghopNXT!$A$9:$C$5000,3,0))</f>
        <v/>
      </c>
      <c r="H238" s="63"/>
      <c r="I238" s="63"/>
      <c r="J238" s="64">
        <f t="shared" si="6"/>
        <v>0</v>
      </c>
      <c r="K238" s="61"/>
      <c r="L238" s="63"/>
      <c r="M238" s="63"/>
    </row>
    <row r="239" spans="1:13">
      <c r="A239" s="61"/>
      <c r="B239" s="61"/>
      <c r="C239" s="61" t="str">
        <f>IF(B239="","",VLOOKUP(B239,DMKH!$A$7:$B$20,2,0))</f>
        <v/>
      </c>
      <c r="D239" s="61"/>
      <c r="E239" s="62"/>
      <c r="F239" s="61" t="str">
        <f>IF(E239="","",VLOOKUP(E239,TonghopNXT!$A$9:$C$5000,2,0))</f>
        <v/>
      </c>
      <c r="G239" s="62" t="str">
        <f>IF(E239="","",VLOOKUP(E239,TonghopNXT!$A$9:$C$5000,3,0))</f>
        <v/>
      </c>
      <c r="H239" s="63"/>
      <c r="I239" s="63"/>
      <c r="J239" s="64">
        <f t="shared" si="6"/>
        <v>0</v>
      </c>
      <c r="K239" s="61"/>
      <c r="L239" s="63"/>
      <c r="M239" s="63"/>
    </row>
    <row r="240" spans="1:13">
      <c r="A240" s="61"/>
      <c r="B240" s="61"/>
      <c r="C240" s="61" t="str">
        <f>IF(B240="","",VLOOKUP(B240,DMKH!$A$7:$B$20,2,0))</f>
        <v/>
      </c>
      <c r="D240" s="61"/>
      <c r="E240" s="62"/>
      <c r="F240" s="61" t="str">
        <f>IF(E240="","",VLOOKUP(E240,TonghopNXT!$A$9:$C$5000,2,0))</f>
        <v/>
      </c>
      <c r="G240" s="62" t="str">
        <f>IF(E240="","",VLOOKUP(E240,TonghopNXT!$A$9:$C$5000,3,0))</f>
        <v/>
      </c>
      <c r="H240" s="63"/>
      <c r="I240" s="63"/>
      <c r="J240" s="64">
        <f t="shared" si="6"/>
        <v>0</v>
      </c>
      <c r="K240" s="61"/>
      <c r="L240" s="63"/>
      <c r="M240" s="63"/>
    </row>
    <row r="241" spans="1:13">
      <c r="A241" s="61"/>
      <c r="B241" s="61"/>
      <c r="C241" s="61" t="str">
        <f>IF(B241="","",VLOOKUP(B241,DMKH!$A$7:$B$20,2,0))</f>
        <v/>
      </c>
      <c r="D241" s="61"/>
      <c r="E241" s="62"/>
      <c r="F241" s="61" t="str">
        <f>IF(E241="","",VLOOKUP(E241,TonghopNXT!$A$9:$C$5000,2,0))</f>
        <v/>
      </c>
      <c r="G241" s="62" t="str">
        <f>IF(E241="","",VLOOKUP(E241,TonghopNXT!$A$9:$C$5000,3,0))</f>
        <v/>
      </c>
      <c r="H241" s="63"/>
      <c r="I241" s="63"/>
      <c r="J241" s="64">
        <f t="shared" si="6"/>
        <v>0</v>
      </c>
      <c r="K241" s="61"/>
      <c r="L241" s="63"/>
      <c r="M241" s="63"/>
    </row>
    <row r="242" spans="1:13">
      <c r="A242" s="61"/>
      <c r="B242" s="61"/>
      <c r="C242" s="61" t="str">
        <f>IF(B242="","",VLOOKUP(B242,DMKH!$A$7:$B$20,2,0))</f>
        <v/>
      </c>
      <c r="D242" s="61"/>
      <c r="E242" s="62"/>
      <c r="F242" s="61" t="str">
        <f>IF(E242="","",VLOOKUP(E242,TonghopNXT!$A$9:$C$5000,2,0))</f>
        <v/>
      </c>
      <c r="G242" s="62" t="str">
        <f>IF(E242="","",VLOOKUP(E242,TonghopNXT!$A$9:$C$5000,3,0))</f>
        <v/>
      </c>
      <c r="H242" s="63"/>
      <c r="I242" s="63"/>
      <c r="J242" s="64">
        <f t="shared" si="6"/>
        <v>0</v>
      </c>
      <c r="K242" s="61"/>
      <c r="L242" s="63"/>
      <c r="M242" s="63"/>
    </row>
    <row r="243" spans="1:13">
      <c r="A243" s="61"/>
      <c r="B243" s="61"/>
      <c r="C243" s="61" t="str">
        <f>IF(B243="","",VLOOKUP(B243,DMKH!$A$7:$B$20,2,0))</f>
        <v/>
      </c>
      <c r="D243" s="61"/>
      <c r="E243" s="62"/>
      <c r="F243" s="61" t="str">
        <f>IF(E243="","",VLOOKUP(E243,TonghopNXT!$A$9:$C$5000,2,0))</f>
        <v/>
      </c>
      <c r="G243" s="62" t="str">
        <f>IF(E243="","",VLOOKUP(E243,TonghopNXT!$A$9:$C$5000,3,0))</f>
        <v/>
      </c>
      <c r="H243" s="63"/>
      <c r="I243" s="63"/>
      <c r="J243" s="64">
        <f t="shared" si="6"/>
        <v>0</v>
      </c>
      <c r="K243" s="61"/>
      <c r="L243" s="63"/>
      <c r="M243" s="63"/>
    </row>
    <row r="244" spans="1:13">
      <c r="A244" s="61"/>
      <c r="B244" s="61"/>
      <c r="C244" s="61" t="str">
        <f>IF(B244="","",VLOOKUP(B244,DMKH!$A$7:$B$20,2,0))</f>
        <v/>
      </c>
      <c r="D244" s="61"/>
      <c r="E244" s="62"/>
      <c r="F244" s="61" t="str">
        <f>IF(E244="","",VLOOKUP(E244,TonghopNXT!$A$9:$C$5000,2,0))</f>
        <v/>
      </c>
      <c r="G244" s="62" t="str">
        <f>IF(E244="","",VLOOKUP(E244,TonghopNXT!$A$9:$C$5000,3,0))</f>
        <v/>
      </c>
      <c r="H244" s="63"/>
      <c r="I244" s="63"/>
      <c r="J244" s="64">
        <f t="shared" si="6"/>
        <v>0</v>
      </c>
      <c r="K244" s="61"/>
      <c r="L244" s="63"/>
      <c r="M244" s="63"/>
    </row>
    <row r="245" spans="1:13">
      <c r="A245" s="61"/>
      <c r="B245" s="61"/>
      <c r="C245" s="61" t="str">
        <f>IF(B245="","",VLOOKUP(B245,DMKH!$A$7:$B$20,2,0))</f>
        <v/>
      </c>
      <c r="D245" s="61"/>
      <c r="E245" s="62"/>
      <c r="F245" s="61" t="str">
        <f>IF(E245="","",VLOOKUP(E245,TonghopNXT!$A$9:$C$5000,2,0))</f>
        <v/>
      </c>
      <c r="G245" s="62" t="str">
        <f>IF(E245="","",VLOOKUP(E245,TonghopNXT!$A$9:$C$5000,3,0))</f>
        <v/>
      </c>
      <c r="H245" s="63"/>
      <c r="I245" s="63"/>
      <c r="J245" s="64">
        <f t="shared" si="6"/>
        <v>0</v>
      </c>
      <c r="K245" s="61"/>
      <c r="L245" s="63"/>
      <c r="M245" s="63"/>
    </row>
    <row r="246" spans="1:13">
      <c r="A246" s="61"/>
      <c r="B246" s="61"/>
      <c r="C246" s="61" t="str">
        <f>IF(B246="","",VLOOKUP(B246,DMKH!$A$7:$B$20,2,0))</f>
        <v/>
      </c>
      <c r="D246" s="61"/>
      <c r="E246" s="62"/>
      <c r="F246" s="61" t="str">
        <f>IF(E246="","",VLOOKUP(E246,TonghopNXT!$A$9:$C$5000,2,0))</f>
        <v/>
      </c>
      <c r="G246" s="62" t="str">
        <f>IF(E246="","",VLOOKUP(E246,TonghopNXT!$A$9:$C$5000,3,0))</f>
        <v/>
      </c>
      <c r="H246" s="63"/>
      <c r="I246" s="63"/>
      <c r="J246" s="64">
        <f t="shared" si="6"/>
        <v>0</v>
      </c>
      <c r="K246" s="61"/>
      <c r="L246" s="63"/>
      <c r="M246" s="63"/>
    </row>
    <row r="247" spans="1:13">
      <c r="A247" s="61"/>
      <c r="B247" s="61"/>
      <c r="C247" s="61" t="str">
        <f>IF(B247="","",VLOOKUP(B247,DMKH!$A$7:$B$20,2,0))</f>
        <v/>
      </c>
      <c r="D247" s="61"/>
      <c r="E247" s="62"/>
      <c r="F247" s="61" t="str">
        <f>IF(E247="","",VLOOKUP(E247,TonghopNXT!$A$9:$C$5000,2,0))</f>
        <v/>
      </c>
      <c r="G247" s="62" t="str">
        <f>IF(E247="","",VLOOKUP(E247,TonghopNXT!$A$9:$C$5000,3,0))</f>
        <v/>
      </c>
      <c r="H247" s="63"/>
      <c r="I247" s="63"/>
      <c r="J247" s="64">
        <f t="shared" si="6"/>
        <v>0</v>
      </c>
      <c r="K247" s="61"/>
      <c r="L247" s="63"/>
      <c r="M247" s="63"/>
    </row>
    <row r="248" spans="1:13">
      <c r="A248" s="61"/>
      <c r="B248" s="61"/>
      <c r="C248" s="61" t="str">
        <f>IF(B248="","",VLOOKUP(B248,DMKH!$A$7:$B$20,2,0))</f>
        <v/>
      </c>
      <c r="D248" s="61"/>
      <c r="E248" s="62"/>
      <c r="F248" s="61" t="str">
        <f>IF(E248="","",VLOOKUP(E248,TonghopNXT!$A$9:$C$5000,2,0))</f>
        <v/>
      </c>
      <c r="G248" s="62" t="str">
        <f>IF(E248="","",VLOOKUP(E248,TonghopNXT!$A$9:$C$5000,3,0))</f>
        <v/>
      </c>
      <c r="H248" s="63"/>
      <c r="I248" s="63"/>
      <c r="J248" s="64">
        <f t="shared" si="6"/>
        <v>0</v>
      </c>
      <c r="K248" s="61"/>
      <c r="L248" s="63"/>
      <c r="M248" s="63"/>
    </row>
    <row r="249" spans="1:13">
      <c r="A249" s="61"/>
      <c r="B249" s="61"/>
      <c r="C249" s="61" t="str">
        <f>IF(B249="","",VLOOKUP(B249,DMKH!$A$7:$B$20,2,0))</f>
        <v/>
      </c>
      <c r="D249" s="61"/>
      <c r="E249" s="62"/>
      <c r="F249" s="61" t="str">
        <f>IF(E249="","",VLOOKUP(E249,TonghopNXT!$A$9:$C$5000,2,0))</f>
        <v/>
      </c>
      <c r="G249" s="62" t="str">
        <f>IF(E249="","",VLOOKUP(E249,TonghopNXT!$A$9:$C$5000,3,0))</f>
        <v/>
      </c>
      <c r="H249" s="63"/>
      <c r="I249" s="63"/>
      <c r="J249" s="64">
        <f t="shared" si="6"/>
        <v>0</v>
      </c>
      <c r="K249" s="61"/>
      <c r="L249" s="63"/>
      <c r="M249" s="63"/>
    </row>
    <row r="250" spans="1:13">
      <c r="A250" s="61"/>
      <c r="B250" s="61"/>
      <c r="C250" s="61" t="str">
        <f>IF(B250="","",VLOOKUP(B250,DMKH!$A$7:$B$20,2,0))</f>
        <v/>
      </c>
      <c r="D250" s="61"/>
      <c r="E250" s="62"/>
      <c r="F250" s="61" t="str">
        <f>IF(E250="","",VLOOKUP(E250,TonghopNXT!$A$9:$C$5000,2,0))</f>
        <v/>
      </c>
      <c r="G250" s="62" t="str">
        <f>IF(E250="","",VLOOKUP(E250,TonghopNXT!$A$9:$C$5000,3,0))</f>
        <v/>
      </c>
      <c r="H250" s="63"/>
      <c r="I250" s="63"/>
      <c r="J250" s="64">
        <f t="shared" si="6"/>
        <v>0</v>
      </c>
      <c r="K250" s="61"/>
      <c r="L250" s="63"/>
      <c r="M250" s="63"/>
    </row>
    <row r="251" spans="1:13">
      <c r="A251" s="61"/>
      <c r="B251" s="61"/>
      <c r="C251" s="61" t="str">
        <f>IF(B251="","",VLOOKUP(B251,DMKH!$A$7:$B$20,2,0))</f>
        <v/>
      </c>
      <c r="D251" s="61"/>
      <c r="E251" s="62"/>
      <c r="F251" s="61" t="str">
        <f>IF(E251="","",VLOOKUP(E251,TonghopNXT!$A$9:$C$5000,2,0))</f>
        <v/>
      </c>
      <c r="G251" s="62" t="str">
        <f>IF(E251="","",VLOOKUP(E251,TonghopNXT!$A$9:$C$5000,3,0))</f>
        <v/>
      </c>
      <c r="H251" s="63"/>
      <c r="I251" s="63"/>
      <c r="J251" s="64">
        <f t="shared" si="6"/>
        <v>0</v>
      </c>
      <c r="K251" s="61"/>
      <c r="L251" s="63"/>
      <c r="M251" s="63"/>
    </row>
    <row r="252" spans="1:13">
      <c r="A252" s="61"/>
      <c r="B252" s="61"/>
      <c r="C252" s="61" t="str">
        <f>IF(B252="","",VLOOKUP(B252,DMKH!$A$7:$B$20,2,0))</f>
        <v/>
      </c>
      <c r="D252" s="61"/>
      <c r="E252" s="62"/>
      <c r="F252" s="61" t="str">
        <f>IF(E252="","",VLOOKUP(E252,TonghopNXT!$A$9:$C$5000,2,0))</f>
        <v/>
      </c>
      <c r="G252" s="62" t="str">
        <f>IF(E252="","",VLOOKUP(E252,TonghopNXT!$A$9:$C$5000,3,0))</f>
        <v/>
      </c>
      <c r="H252" s="63"/>
      <c r="I252" s="63"/>
      <c r="J252" s="64">
        <f t="shared" si="6"/>
        <v>0</v>
      </c>
      <c r="K252" s="61"/>
      <c r="L252" s="63"/>
      <c r="M252" s="63"/>
    </row>
    <row r="253" spans="1:13">
      <c r="A253" s="61"/>
      <c r="B253" s="61"/>
      <c r="C253" s="61" t="str">
        <f>IF(B253="","",VLOOKUP(B253,DMKH!$A$7:$B$20,2,0))</f>
        <v/>
      </c>
      <c r="D253" s="61"/>
      <c r="E253" s="62"/>
      <c r="F253" s="61" t="str">
        <f>IF(E253="","",VLOOKUP(E253,TonghopNXT!$A$9:$C$5000,2,0))</f>
        <v/>
      </c>
      <c r="G253" s="62" t="str">
        <f>IF(E253="","",VLOOKUP(E253,TonghopNXT!$A$9:$C$5000,3,0))</f>
        <v/>
      </c>
      <c r="H253" s="63"/>
      <c r="I253" s="63"/>
      <c r="J253" s="64">
        <f t="shared" si="6"/>
        <v>0</v>
      </c>
      <c r="K253" s="61"/>
      <c r="L253" s="63"/>
      <c r="M253" s="63"/>
    </row>
    <row r="254" spans="1:13">
      <c r="A254" s="61"/>
      <c r="B254" s="61"/>
      <c r="C254" s="61" t="str">
        <f>IF(B254="","",VLOOKUP(B254,DMKH!$A$7:$B$20,2,0))</f>
        <v/>
      </c>
      <c r="D254" s="61"/>
      <c r="E254" s="62"/>
      <c r="F254" s="61" t="str">
        <f>IF(E254="","",VLOOKUP(E254,TonghopNXT!$A$9:$C$5000,2,0))</f>
        <v/>
      </c>
      <c r="G254" s="62" t="str">
        <f>IF(E254="","",VLOOKUP(E254,TonghopNXT!$A$9:$C$5000,3,0))</f>
        <v/>
      </c>
      <c r="H254" s="63"/>
      <c r="I254" s="63"/>
      <c r="J254" s="64">
        <f t="shared" si="6"/>
        <v>0</v>
      </c>
      <c r="K254" s="61"/>
      <c r="L254" s="63"/>
      <c r="M254" s="63"/>
    </row>
    <row r="255" spans="1:13">
      <c r="A255" s="61"/>
      <c r="B255" s="61"/>
      <c r="C255" s="61" t="str">
        <f>IF(B255="","",VLOOKUP(B255,DMKH!$A$7:$B$20,2,0))</f>
        <v/>
      </c>
      <c r="D255" s="61"/>
      <c r="E255" s="62"/>
      <c r="F255" s="61" t="str">
        <f>IF(E255="","",VLOOKUP(E255,TonghopNXT!$A$9:$C$5000,2,0))</f>
        <v/>
      </c>
      <c r="G255" s="62" t="str">
        <f>IF(E255="","",VLOOKUP(E255,TonghopNXT!$A$9:$C$5000,3,0))</f>
        <v/>
      </c>
      <c r="H255" s="63"/>
      <c r="I255" s="63"/>
      <c r="J255" s="64">
        <f t="shared" si="6"/>
        <v>0</v>
      </c>
      <c r="K255" s="61"/>
      <c r="L255" s="63"/>
      <c r="M255" s="63"/>
    </row>
    <row r="256" spans="1:13">
      <c r="A256" s="61"/>
      <c r="B256" s="61"/>
      <c r="C256" s="61" t="str">
        <f>IF(B256="","",VLOOKUP(B256,DMKH!$A$7:$B$20,2,0))</f>
        <v/>
      </c>
      <c r="D256" s="61"/>
      <c r="E256" s="62"/>
      <c r="F256" s="61" t="str">
        <f>IF(E256="","",VLOOKUP(E256,TonghopNXT!$A$9:$C$5000,2,0))</f>
        <v/>
      </c>
      <c r="G256" s="62" t="str">
        <f>IF(E256="","",VLOOKUP(E256,TonghopNXT!$A$9:$C$5000,3,0))</f>
        <v/>
      </c>
      <c r="H256" s="63"/>
      <c r="I256" s="63"/>
      <c r="J256" s="64">
        <f t="shared" si="6"/>
        <v>0</v>
      </c>
      <c r="K256" s="61"/>
      <c r="L256" s="63"/>
      <c r="M256" s="63"/>
    </row>
    <row r="257" spans="1:13">
      <c r="A257" s="61"/>
      <c r="B257" s="61"/>
      <c r="C257" s="61" t="str">
        <f>IF(B257="","",VLOOKUP(B257,DMKH!$A$7:$B$20,2,0))</f>
        <v/>
      </c>
      <c r="D257" s="61"/>
      <c r="E257" s="62"/>
      <c r="F257" s="61" t="str">
        <f>IF(E257="","",VLOOKUP(E257,TonghopNXT!$A$9:$C$5000,2,0))</f>
        <v/>
      </c>
      <c r="G257" s="62" t="str">
        <f>IF(E257="","",VLOOKUP(E257,TonghopNXT!$A$9:$C$5000,3,0))</f>
        <v/>
      </c>
      <c r="H257" s="63"/>
      <c r="I257" s="63"/>
      <c r="J257" s="64">
        <f t="shared" si="6"/>
        <v>0</v>
      </c>
      <c r="K257" s="61"/>
      <c r="L257" s="63"/>
      <c r="M257" s="63"/>
    </row>
    <row r="258" spans="1:13">
      <c r="A258" s="61"/>
      <c r="B258" s="61"/>
      <c r="C258" s="61" t="str">
        <f>IF(B258="","",VLOOKUP(B258,DMKH!$A$7:$B$20,2,0))</f>
        <v/>
      </c>
      <c r="D258" s="61"/>
      <c r="E258" s="62"/>
      <c r="F258" s="61" t="str">
        <f>IF(E258="","",VLOOKUP(E258,TonghopNXT!$A$9:$C$5000,2,0))</f>
        <v/>
      </c>
      <c r="G258" s="62" t="str">
        <f>IF(E258="","",VLOOKUP(E258,TonghopNXT!$A$9:$C$5000,3,0))</f>
        <v/>
      </c>
      <c r="H258" s="63"/>
      <c r="I258" s="63"/>
      <c r="J258" s="64">
        <f t="shared" si="6"/>
        <v>0</v>
      </c>
      <c r="K258" s="61"/>
      <c r="L258" s="63"/>
      <c r="M258" s="63"/>
    </row>
    <row r="259" spans="1:13">
      <c r="A259" s="61"/>
      <c r="B259" s="61"/>
      <c r="C259" s="61" t="str">
        <f>IF(B259="","",VLOOKUP(B259,DMKH!$A$7:$B$20,2,0))</f>
        <v/>
      </c>
      <c r="D259" s="61"/>
      <c r="E259" s="62"/>
      <c r="F259" s="61" t="str">
        <f>IF(E259="","",VLOOKUP(E259,TonghopNXT!$A$9:$C$5000,2,0))</f>
        <v/>
      </c>
      <c r="G259" s="62" t="str">
        <f>IF(E259="","",VLOOKUP(E259,TonghopNXT!$A$9:$C$5000,3,0))</f>
        <v/>
      </c>
      <c r="H259" s="63"/>
      <c r="I259" s="63"/>
      <c r="J259" s="64">
        <f t="shared" si="6"/>
        <v>0</v>
      </c>
      <c r="K259" s="61"/>
      <c r="L259" s="63"/>
      <c r="M259" s="63"/>
    </row>
    <row r="260" spans="1:13">
      <c r="A260" s="61"/>
      <c r="B260" s="61"/>
      <c r="C260" s="61" t="str">
        <f>IF(B260="","",VLOOKUP(B260,DMKH!$A$7:$B$20,2,0))</f>
        <v/>
      </c>
      <c r="D260" s="61"/>
      <c r="E260" s="62"/>
      <c r="F260" s="61" t="str">
        <f>IF(E260="","",VLOOKUP(E260,TonghopNXT!$A$9:$C$5000,2,0))</f>
        <v/>
      </c>
      <c r="G260" s="62" t="str">
        <f>IF(E260="","",VLOOKUP(E260,TonghopNXT!$A$9:$C$5000,3,0))</f>
        <v/>
      </c>
      <c r="H260" s="63"/>
      <c r="I260" s="63"/>
      <c r="J260" s="64">
        <f t="shared" si="6"/>
        <v>0</v>
      </c>
      <c r="K260" s="61"/>
      <c r="L260" s="63"/>
      <c r="M260" s="63"/>
    </row>
    <row r="261" spans="1:13">
      <c r="A261" s="61"/>
      <c r="B261" s="61"/>
      <c r="C261" s="61" t="str">
        <f>IF(B261="","",VLOOKUP(B261,DMKH!$A$7:$B$20,2,0))</f>
        <v/>
      </c>
      <c r="D261" s="61"/>
      <c r="E261" s="62"/>
      <c r="F261" s="61" t="str">
        <f>IF(E261="","",VLOOKUP(E261,TonghopNXT!$A$9:$C$5000,2,0))</f>
        <v/>
      </c>
      <c r="G261" s="62" t="str">
        <f>IF(E261="","",VLOOKUP(E261,TonghopNXT!$A$9:$C$5000,3,0))</f>
        <v/>
      </c>
      <c r="H261" s="63"/>
      <c r="I261" s="63"/>
      <c r="J261" s="64">
        <f t="shared" si="6"/>
        <v>0</v>
      </c>
      <c r="K261" s="61"/>
      <c r="L261" s="63"/>
      <c r="M261" s="63"/>
    </row>
    <row r="262" spans="1:13">
      <c r="A262" s="61"/>
      <c r="B262" s="61"/>
      <c r="C262" s="61" t="str">
        <f>IF(B262="","",VLOOKUP(B262,DMKH!$A$7:$B$20,2,0))</f>
        <v/>
      </c>
      <c r="D262" s="61"/>
      <c r="E262" s="62"/>
      <c r="F262" s="61" t="str">
        <f>IF(E262="","",VLOOKUP(E262,TonghopNXT!$A$9:$C$5000,2,0))</f>
        <v/>
      </c>
      <c r="G262" s="62" t="str">
        <f>IF(E262="","",VLOOKUP(E262,TonghopNXT!$A$9:$C$5000,3,0))</f>
        <v/>
      </c>
      <c r="H262" s="63"/>
      <c r="I262" s="63"/>
      <c r="J262" s="64">
        <f t="shared" si="6"/>
        <v>0</v>
      </c>
      <c r="K262" s="61"/>
      <c r="L262" s="63"/>
      <c r="M262" s="63"/>
    </row>
    <row r="263" spans="1:13">
      <c r="A263" s="61"/>
      <c r="B263" s="61"/>
      <c r="C263" s="61" t="str">
        <f>IF(B263="","",VLOOKUP(B263,DMKH!$A$7:$B$20,2,0))</f>
        <v/>
      </c>
      <c r="D263" s="61"/>
      <c r="E263" s="62"/>
      <c r="F263" s="61" t="str">
        <f>IF(E263="","",VLOOKUP(E263,TonghopNXT!$A$9:$C$5000,2,0))</f>
        <v/>
      </c>
      <c r="G263" s="62" t="str">
        <f>IF(E263="","",VLOOKUP(E263,TonghopNXT!$A$9:$C$5000,3,0))</f>
        <v/>
      </c>
      <c r="H263" s="63"/>
      <c r="I263" s="63"/>
      <c r="J263" s="64">
        <f t="shared" si="6"/>
        <v>0</v>
      </c>
      <c r="K263" s="61"/>
      <c r="L263" s="63"/>
      <c r="M263" s="63"/>
    </row>
    <row r="264" spans="1:13">
      <c r="A264" s="61"/>
      <c r="B264" s="61"/>
      <c r="C264" s="61" t="str">
        <f>IF(B264="","",VLOOKUP(B264,DMKH!$A$7:$B$20,2,0))</f>
        <v/>
      </c>
      <c r="D264" s="61"/>
      <c r="E264" s="62"/>
      <c r="F264" s="61" t="str">
        <f>IF(E264="","",VLOOKUP(E264,TonghopNXT!$A$9:$C$5000,2,0))</f>
        <v/>
      </c>
      <c r="G264" s="62" t="str">
        <f>IF(E264="","",VLOOKUP(E264,TonghopNXT!$A$9:$C$5000,3,0))</f>
        <v/>
      </c>
      <c r="H264" s="63"/>
      <c r="I264" s="63"/>
      <c r="J264" s="64">
        <f t="shared" si="6"/>
        <v>0</v>
      </c>
      <c r="K264" s="61"/>
      <c r="L264" s="63"/>
      <c r="M264" s="63"/>
    </row>
    <row r="265" spans="1:13">
      <c r="A265" s="61"/>
      <c r="B265" s="61"/>
      <c r="C265" s="61" t="str">
        <f>IF(B265="","",VLOOKUP(B265,DMKH!$A$7:$B$20,2,0))</f>
        <v/>
      </c>
      <c r="D265" s="61"/>
      <c r="E265" s="62"/>
      <c r="F265" s="61" t="str">
        <f>IF(E265="","",VLOOKUP(E265,TonghopNXT!$A$9:$C$5000,2,0))</f>
        <v/>
      </c>
      <c r="G265" s="62" t="str">
        <f>IF(E265="","",VLOOKUP(E265,TonghopNXT!$A$9:$C$5000,3,0))</f>
        <v/>
      </c>
      <c r="H265" s="63"/>
      <c r="I265" s="63"/>
      <c r="J265" s="64">
        <f t="shared" si="6"/>
        <v>0</v>
      </c>
      <c r="K265" s="61"/>
      <c r="L265" s="63"/>
      <c r="M265" s="63"/>
    </row>
    <row r="266" spans="1:13">
      <c r="A266" s="61"/>
      <c r="B266" s="61"/>
      <c r="C266" s="61" t="str">
        <f>IF(B266="","",VLOOKUP(B266,DMKH!$A$7:$B$20,2,0))</f>
        <v/>
      </c>
      <c r="D266" s="61"/>
      <c r="E266" s="62"/>
      <c r="F266" s="61" t="str">
        <f>IF(E266="","",VLOOKUP(E266,TonghopNXT!$A$9:$C$5000,2,0))</f>
        <v/>
      </c>
      <c r="G266" s="62" t="str">
        <f>IF(E266="","",VLOOKUP(E266,TonghopNXT!$A$9:$C$5000,3,0))</f>
        <v/>
      </c>
      <c r="H266" s="63"/>
      <c r="I266" s="63"/>
      <c r="J266" s="64">
        <f t="shared" si="6"/>
        <v>0</v>
      </c>
      <c r="K266" s="61"/>
      <c r="L266" s="63"/>
      <c r="M266" s="63"/>
    </row>
    <row r="267" spans="1:13">
      <c r="A267" s="61"/>
      <c r="B267" s="61"/>
      <c r="C267" s="61" t="str">
        <f>IF(B267="","",VLOOKUP(B267,DMKH!$A$7:$B$20,2,0))</f>
        <v/>
      </c>
      <c r="D267" s="61"/>
      <c r="E267" s="62"/>
      <c r="F267" s="61" t="str">
        <f>IF(E267="","",VLOOKUP(E267,TonghopNXT!$A$9:$C$5000,2,0))</f>
        <v/>
      </c>
      <c r="G267" s="62" t="str">
        <f>IF(E267="","",VLOOKUP(E267,TonghopNXT!$A$9:$C$5000,3,0))</f>
        <v/>
      </c>
      <c r="H267" s="63"/>
      <c r="I267" s="63"/>
      <c r="J267" s="64">
        <f t="shared" si="6"/>
        <v>0</v>
      </c>
      <c r="K267" s="61"/>
      <c r="L267" s="63"/>
      <c r="M267" s="63"/>
    </row>
    <row r="268" spans="1:13">
      <c r="A268" s="61"/>
      <c r="B268" s="61"/>
      <c r="C268" s="61" t="str">
        <f>IF(B268="","",VLOOKUP(B268,DMKH!$A$7:$B$20,2,0))</f>
        <v/>
      </c>
      <c r="D268" s="61"/>
      <c r="E268" s="62"/>
      <c r="F268" s="61" t="str">
        <f>IF(E268="","",VLOOKUP(E268,TonghopNXT!$A$9:$C$5000,2,0))</f>
        <v/>
      </c>
      <c r="G268" s="62" t="str">
        <f>IF(E268="","",VLOOKUP(E268,TonghopNXT!$A$9:$C$5000,3,0))</f>
        <v/>
      </c>
      <c r="H268" s="63"/>
      <c r="I268" s="63"/>
      <c r="J268" s="64">
        <f t="shared" si="6"/>
        <v>0</v>
      </c>
      <c r="K268" s="61"/>
      <c r="L268" s="63"/>
      <c r="M268" s="63"/>
    </row>
    <row r="269" spans="1:13">
      <c r="A269" s="61"/>
      <c r="B269" s="61"/>
      <c r="C269" s="61" t="str">
        <f>IF(B269="","",VLOOKUP(B269,DMKH!$A$7:$B$20,2,0))</f>
        <v/>
      </c>
      <c r="D269" s="61"/>
      <c r="E269" s="62"/>
      <c r="F269" s="61" t="str">
        <f>IF(E269="","",VLOOKUP(E269,TonghopNXT!$A$9:$C$5000,2,0))</f>
        <v/>
      </c>
      <c r="G269" s="62" t="str">
        <f>IF(E269="","",VLOOKUP(E269,TonghopNXT!$A$9:$C$5000,3,0))</f>
        <v/>
      </c>
      <c r="H269" s="63"/>
      <c r="I269" s="63"/>
      <c r="J269" s="64">
        <f t="shared" si="6"/>
        <v>0</v>
      </c>
      <c r="K269" s="61"/>
      <c r="L269" s="63"/>
      <c r="M269" s="63"/>
    </row>
    <row r="270" spans="1:13">
      <c r="A270" s="61"/>
      <c r="B270" s="61"/>
      <c r="C270" s="61" t="str">
        <f>IF(B270="","",VLOOKUP(B270,DMKH!$A$7:$B$20,2,0))</f>
        <v/>
      </c>
      <c r="D270" s="61"/>
      <c r="E270" s="62"/>
      <c r="F270" s="61" t="str">
        <f>IF(E270="","",VLOOKUP(E270,TonghopNXT!$A$9:$C$5000,2,0))</f>
        <v/>
      </c>
      <c r="G270" s="62" t="str">
        <f>IF(E270="","",VLOOKUP(E270,TonghopNXT!$A$9:$C$5000,3,0))</f>
        <v/>
      </c>
      <c r="H270" s="63"/>
      <c r="I270" s="63"/>
      <c r="J270" s="64">
        <f t="shared" si="6"/>
        <v>0</v>
      </c>
      <c r="K270" s="61"/>
      <c r="L270" s="63"/>
      <c r="M270" s="63"/>
    </row>
    <row r="271" spans="1:13">
      <c r="A271" s="61"/>
      <c r="B271" s="61"/>
      <c r="C271" s="61" t="str">
        <f>IF(B271="","",VLOOKUP(B271,DMKH!$A$7:$B$20,2,0))</f>
        <v/>
      </c>
      <c r="D271" s="61"/>
      <c r="E271" s="62"/>
      <c r="F271" s="61" t="str">
        <f>IF(E271="","",VLOOKUP(E271,TonghopNXT!$A$9:$C$5000,2,0))</f>
        <v/>
      </c>
      <c r="G271" s="62" t="str">
        <f>IF(E271="","",VLOOKUP(E271,TonghopNXT!$A$9:$C$5000,3,0))</f>
        <v/>
      </c>
      <c r="H271" s="63"/>
      <c r="I271" s="63"/>
      <c r="J271" s="64">
        <f t="shared" si="6"/>
        <v>0</v>
      </c>
      <c r="K271" s="61"/>
      <c r="L271" s="63"/>
      <c r="M271" s="63"/>
    </row>
    <row r="272" spans="1:13">
      <c r="A272" s="61"/>
      <c r="B272" s="61"/>
      <c r="C272" s="61" t="str">
        <f>IF(B272="","",VLOOKUP(B272,DMKH!$A$7:$B$20,2,0))</f>
        <v/>
      </c>
      <c r="D272" s="61"/>
      <c r="E272" s="62"/>
      <c r="F272" s="61" t="str">
        <f>IF(E272="","",VLOOKUP(E272,TonghopNXT!$A$9:$C$5000,2,0))</f>
        <v/>
      </c>
      <c r="G272" s="62" t="str">
        <f>IF(E272="","",VLOOKUP(E272,TonghopNXT!$A$9:$C$5000,3,0))</f>
        <v/>
      </c>
      <c r="H272" s="63"/>
      <c r="I272" s="63"/>
      <c r="J272" s="64">
        <f t="shared" si="6"/>
        <v>0</v>
      </c>
      <c r="K272" s="61"/>
      <c r="L272" s="63"/>
      <c r="M272" s="63"/>
    </row>
    <row r="273" spans="1:13">
      <c r="A273" s="61"/>
      <c r="B273" s="61"/>
      <c r="C273" s="61" t="str">
        <f>IF(B273="","",VLOOKUP(B273,DMKH!$A$7:$B$20,2,0))</f>
        <v/>
      </c>
      <c r="D273" s="61"/>
      <c r="E273" s="62"/>
      <c r="F273" s="61" t="str">
        <f>IF(E273="","",VLOOKUP(E273,TonghopNXT!$A$9:$C$5000,2,0))</f>
        <v/>
      </c>
      <c r="G273" s="62" t="str">
        <f>IF(E273="","",VLOOKUP(E273,TonghopNXT!$A$9:$C$5000,3,0))</f>
        <v/>
      </c>
      <c r="H273" s="63"/>
      <c r="I273" s="63"/>
      <c r="J273" s="64">
        <f t="shared" si="6"/>
        <v>0</v>
      </c>
      <c r="K273" s="61"/>
      <c r="L273" s="63"/>
      <c r="M273" s="63"/>
    </row>
    <row r="274" spans="1:13">
      <c r="A274" s="61"/>
      <c r="B274" s="61"/>
      <c r="C274" s="61" t="str">
        <f>IF(B274="","",VLOOKUP(B274,DMKH!$A$7:$B$20,2,0))</f>
        <v/>
      </c>
      <c r="D274" s="61"/>
      <c r="E274" s="62"/>
      <c r="F274" s="61" t="str">
        <f>IF(E274="","",VLOOKUP(E274,TonghopNXT!$A$9:$C$5000,2,0))</f>
        <v/>
      </c>
      <c r="G274" s="62" t="str">
        <f>IF(E274="","",VLOOKUP(E274,TonghopNXT!$A$9:$C$5000,3,0))</f>
        <v/>
      </c>
      <c r="H274" s="63"/>
      <c r="I274" s="63"/>
      <c r="J274" s="64">
        <f t="shared" si="6"/>
        <v>0</v>
      </c>
      <c r="K274" s="61"/>
      <c r="L274" s="63"/>
      <c r="M274" s="63"/>
    </row>
    <row r="275" spans="1:13">
      <c r="A275" s="61"/>
      <c r="B275" s="61"/>
      <c r="C275" s="61" t="str">
        <f>IF(B275="","",VLOOKUP(B275,DMKH!$A$7:$B$20,2,0))</f>
        <v/>
      </c>
      <c r="D275" s="61"/>
      <c r="E275" s="62"/>
      <c r="F275" s="61" t="str">
        <f>IF(E275="","",VLOOKUP(E275,TonghopNXT!$A$9:$C$5000,2,0))</f>
        <v/>
      </c>
      <c r="G275" s="62" t="str">
        <f>IF(E275="","",VLOOKUP(E275,TonghopNXT!$A$9:$C$5000,3,0))</f>
        <v/>
      </c>
      <c r="H275" s="63"/>
      <c r="I275" s="63"/>
      <c r="J275" s="64">
        <f t="shared" si="6"/>
        <v>0</v>
      </c>
      <c r="K275" s="61"/>
      <c r="L275" s="63"/>
      <c r="M275" s="63"/>
    </row>
    <row r="276" spans="1:13">
      <c r="A276" s="61"/>
      <c r="B276" s="61"/>
      <c r="C276" s="61" t="str">
        <f>IF(B276="","",VLOOKUP(B276,DMKH!$A$7:$B$20,2,0))</f>
        <v/>
      </c>
      <c r="D276" s="61"/>
      <c r="E276" s="62"/>
      <c r="F276" s="61" t="str">
        <f>IF(E276="","",VLOOKUP(E276,TonghopNXT!$A$9:$C$5000,2,0))</f>
        <v/>
      </c>
      <c r="G276" s="62" t="str">
        <f>IF(E276="","",VLOOKUP(E276,TonghopNXT!$A$9:$C$5000,3,0))</f>
        <v/>
      </c>
      <c r="H276" s="63"/>
      <c r="I276" s="63"/>
      <c r="J276" s="64">
        <f t="shared" si="6"/>
        <v>0</v>
      </c>
      <c r="K276" s="61"/>
      <c r="L276" s="63"/>
      <c r="M276" s="63"/>
    </row>
    <row r="277" spans="1:13">
      <c r="A277" s="61"/>
      <c r="B277" s="61"/>
      <c r="C277" s="61" t="str">
        <f>IF(B277="","",VLOOKUP(B277,DMKH!$A$7:$B$20,2,0))</f>
        <v/>
      </c>
      <c r="D277" s="61"/>
      <c r="E277" s="62"/>
      <c r="F277" s="61" t="str">
        <f>IF(E277="","",VLOOKUP(E277,TonghopNXT!$A$9:$C$5000,2,0))</f>
        <v/>
      </c>
      <c r="G277" s="62" t="str">
        <f>IF(E277="","",VLOOKUP(E277,TonghopNXT!$A$9:$C$5000,3,0))</f>
        <v/>
      </c>
      <c r="H277" s="63"/>
      <c r="I277" s="63"/>
      <c r="J277" s="64">
        <f t="shared" si="6"/>
        <v>0</v>
      </c>
      <c r="K277" s="61"/>
      <c r="L277" s="63"/>
      <c r="M277" s="63"/>
    </row>
    <row r="278" spans="1:13">
      <c r="A278" s="61"/>
      <c r="B278" s="61"/>
      <c r="C278" s="61" t="str">
        <f>IF(B278="","",VLOOKUP(B278,DMKH!$A$7:$B$20,2,0))</f>
        <v/>
      </c>
      <c r="D278" s="61"/>
      <c r="E278" s="62"/>
      <c r="F278" s="61" t="str">
        <f>IF(E278="","",VLOOKUP(E278,TonghopNXT!$A$9:$C$5000,2,0))</f>
        <v/>
      </c>
      <c r="G278" s="62" t="str">
        <f>IF(E278="","",VLOOKUP(E278,TonghopNXT!$A$9:$C$5000,3,0))</f>
        <v/>
      </c>
      <c r="H278" s="63"/>
      <c r="I278" s="63"/>
      <c r="J278" s="64">
        <f t="shared" si="6"/>
        <v>0</v>
      </c>
      <c r="K278" s="61"/>
      <c r="L278" s="63"/>
      <c r="M278" s="63"/>
    </row>
    <row r="279" spans="1:13">
      <c r="A279" s="61"/>
      <c r="B279" s="61"/>
      <c r="C279" s="61" t="str">
        <f>IF(B279="","",VLOOKUP(B279,DMKH!$A$7:$B$20,2,0))</f>
        <v/>
      </c>
      <c r="D279" s="61"/>
      <c r="E279" s="62"/>
      <c r="F279" s="61" t="str">
        <f>IF(E279="","",VLOOKUP(E279,TonghopNXT!$A$9:$C$5000,2,0))</f>
        <v/>
      </c>
      <c r="G279" s="62" t="str">
        <f>IF(E279="","",VLOOKUP(E279,TonghopNXT!$A$9:$C$5000,3,0))</f>
        <v/>
      </c>
      <c r="H279" s="63"/>
      <c r="I279" s="63"/>
      <c r="J279" s="64">
        <f t="shared" si="6"/>
        <v>0</v>
      </c>
      <c r="K279" s="61"/>
      <c r="L279" s="63"/>
      <c r="M279" s="63"/>
    </row>
    <row r="280" spans="1:13">
      <c r="A280" s="61"/>
      <c r="B280" s="61"/>
      <c r="C280" s="61" t="str">
        <f>IF(B280="","",VLOOKUP(B280,DMKH!$A$7:$B$20,2,0))</f>
        <v/>
      </c>
      <c r="D280" s="61"/>
      <c r="E280" s="62"/>
      <c r="F280" s="61" t="str">
        <f>IF(E280="","",VLOOKUP(E280,TonghopNXT!$A$9:$C$5000,2,0))</f>
        <v/>
      </c>
      <c r="G280" s="62" t="str">
        <f>IF(E280="","",VLOOKUP(E280,TonghopNXT!$A$9:$C$5000,3,0))</f>
        <v/>
      </c>
      <c r="H280" s="63"/>
      <c r="I280" s="63"/>
      <c r="J280" s="64">
        <f t="shared" si="6"/>
        <v>0</v>
      </c>
      <c r="K280" s="61"/>
      <c r="L280" s="63"/>
      <c r="M280" s="63"/>
    </row>
    <row r="281" spans="1:13">
      <c r="A281" s="61"/>
      <c r="B281" s="61"/>
      <c r="C281" s="61" t="str">
        <f>IF(B281="","",VLOOKUP(B281,DMKH!$A$7:$B$20,2,0))</f>
        <v/>
      </c>
      <c r="D281" s="61"/>
      <c r="E281" s="62"/>
      <c r="F281" s="61" t="str">
        <f>IF(E281="","",VLOOKUP(E281,TonghopNXT!$A$9:$C$5000,2,0))</f>
        <v/>
      </c>
      <c r="G281" s="62" t="str">
        <f>IF(E281="","",VLOOKUP(E281,TonghopNXT!$A$9:$C$5000,3,0))</f>
        <v/>
      </c>
      <c r="H281" s="63"/>
      <c r="I281" s="63"/>
      <c r="J281" s="64">
        <f t="shared" si="6"/>
        <v>0</v>
      </c>
      <c r="K281" s="61"/>
      <c r="L281" s="63"/>
      <c r="M281" s="63"/>
    </row>
    <row r="282" spans="1:13">
      <c r="A282" s="61"/>
      <c r="B282" s="61"/>
      <c r="C282" s="61" t="str">
        <f>IF(B282="","",VLOOKUP(B282,DMKH!$A$7:$B$20,2,0))</f>
        <v/>
      </c>
      <c r="D282" s="61"/>
      <c r="E282" s="62"/>
      <c r="F282" s="61" t="str">
        <f>IF(E282="","",VLOOKUP(E282,TonghopNXT!$A$9:$C$5000,2,0))</f>
        <v/>
      </c>
      <c r="G282" s="62" t="str">
        <f>IF(E282="","",VLOOKUP(E282,TonghopNXT!$A$9:$C$5000,3,0))</f>
        <v/>
      </c>
      <c r="H282" s="63"/>
      <c r="I282" s="63"/>
      <c r="J282" s="64">
        <f t="shared" si="6"/>
        <v>0</v>
      </c>
      <c r="K282" s="61"/>
      <c r="L282" s="63"/>
      <c r="M282" s="63"/>
    </row>
    <row r="283" spans="1:13">
      <c r="A283" s="61"/>
      <c r="B283" s="61"/>
      <c r="C283" s="61" t="str">
        <f>IF(B283="","",VLOOKUP(B283,DMKH!$A$7:$B$20,2,0))</f>
        <v/>
      </c>
      <c r="D283" s="61"/>
      <c r="E283" s="62"/>
      <c r="F283" s="61" t="str">
        <f>IF(E283="","",VLOOKUP(E283,TonghopNXT!$A$9:$C$5000,2,0))</f>
        <v/>
      </c>
      <c r="G283" s="62" t="str">
        <f>IF(E283="","",VLOOKUP(E283,TonghopNXT!$A$9:$C$5000,3,0))</f>
        <v/>
      </c>
      <c r="H283" s="63"/>
      <c r="I283" s="63"/>
      <c r="J283" s="64">
        <f t="shared" si="6"/>
        <v>0</v>
      </c>
      <c r="K283" s="61"/>
      <c r="L283" s="63"/>
      <c r="M283" s="63"/>
    </row>
    <row r="284" spans="1:13">
      <c r="A284" s="61"/>
      <c r="B284" s="61"/>
      <c r="C284" s="61" t="str">
        <f>IF(B284="","",VLOOKUP(B284,DMKH!$A$7:$B$20,2,0))</f>
        <v/>
      </c>
      <c r="D284" s="61"/>
      <c r="E284" s="62"/>
      <c r="F284" s="61" t="str">
        <f>IF(E284="","",VLOOKUP(E284,TonghopNXT!$A$9:$C$5000,2,0))</f>
        <v/>
      </c>
      <c r="G284" s="62" t="str">
        <f>IF(E284="","",VLOOKUP(E284,TonghopNXT!$A$9:$C$5000,3,0))</f>
        <v/>
      </c>
      <c r="H284" s="63"/>
      <c r="I284" s="63"/>
      <c r="J284" s="64">
        <f t="shared" si="6"/>
        <v>0</v>
      </c>
      <c r="K284" s="61"/>
      <c r="L284" s="63"/>
      <c r="M284" s="63"/>
    </row>
    <row r="285" spans="1:13">
      <c r="A285" s="61"/>
      <c r="B285" s="61"/>
      <c r="C285" s="61" t="str">
        <f>IF(B285="","",VLOOKUP(B285,DMKH!$A$7:$B$20,2,0))</f>
        <v/>
      </c>
      <c r="D285" s="61"/>
      <c r="E285" s="62"/>
      <c r="F285" s="61" t="str">
        <f>IF(E285="","",VLOOKUP(E285,TonghopNXT!$A$9:$C$5000,2,0))</f>
        <v/>
      </c>
      <c r="G285" s="62" t="str">
        <f>IF(E285="","",VLOOKUP(E285,TonghopNXT!$A$9:$C$5000,3,0))</f>
        <v/>
      </c>
      <c r="H285" s="63"/>
      <c r="I285" s="63"/>
      <c r="J285" s="64">
        <f t="shared" si="6"/>
        <v>0</v>
      </c>
      <c r="K285" s="61"/>
      <c r="L285" s="63"/>
      <c r="M285" s="63"/>
    </row>
    <row r="286" spans="1:13">
      <c r="A286" s="61"/>
      <c r="B286" s="61"/>
      <c r="C286" s="61" t="str">
        <f>IF(B286="","",VLOOKUP(B286,DMKH!$A$7:$B$20,2,0))</f>
        <v/>
      </c>
      <c r="D286" s="61"/>
      <c r="E286" s="62"/>
      <c r="F286" s="61" t="str">
        <f>IF(E286="","",VLOOKUP(E286,TonghopNXT!$A$9:$C$5000,2,0))</f>
        <v/>
      </c>
      <c r="G286" s="62" t="str">
        <f>IF(E286="","",VLOOKUP(E286,TonghopNXT!$A$9:$C$5000,3,0))</f>
        <v/>
      </c>
      <c r="H286" s="63"/>
      <c r="I286" s="63"/>
      <c r="J286" s="64">
        <f t="shared" si="6"/>
        <v>0</v>
      </c>
      <c r="K286" s="61"/>
      <c r="L286" s="63"/>
      <c r="M286" s="63"/>
    </row>
    <row r="287" spans="1:13">
      <c r="A287" s="61"/>
      <c r="B287" s="61"/>
      <c r="C287" s="61" t="str">
        <f>IF(B287="","",VLOOKUP(B287,DMKH!$A$7:$B$20,2,0))</f>
        <v/>
      </c>
      <c r="D287" s="61"/>
      <c r="E287" s="62"/>
      <c r="F287" s="61" t="str">
        <f>IF(E287="","",VLOOKUP(E287,TonghopNXT!$A$9:$C$5000,2,0))</f>
        <v/>
      </c>
      <c r="G287" s="62" t="str">
        <f>IF(E287="","",VLOOKUP(E287,TonghopNXT!$A$9:$C$5000,3,0))</f>
        <v/>
      </c>
      <c r="H287" s="63"/>
      <c r="I287" s="63"/>
      <c r="J287" s="64">
        <f t="shared" si="6"/>
        <v>0</v>
      </c>
      <c r="K287" s="61"/>
      <c r="L287" s="63"/>
      <c r="M287" s="63"/>
    </row>
    <row r="288" spans="1:13">
      <c r="A288" s="61"/>
      <c r="B288" s="61"/>
      <c r="C288" s="61" t="str">
        <f>IF(B288="","",VLOOKUP(B288,DMKH!$A$7:$B$20,2,0))</f>
        <v/>
      </c>
      <c r="D288" s="61"/>
      <c r="E288" s="62"/>
      <c r="F288" s="61" t="str">
        <f>IF(E288="","",VLOOKUP(E288,TonghopNXT!$A$9:$C$5000,2,0))</f>
        <v/>
      </c>
      <c r="G288" s="62" t="str">
        <f>IF(E288="","",VLOOKUP(E288,TonghopNXT!$A$9:$C$5000,3,0))</f>
        <v/>
      </c>
      <c r="H288" s="63"/>
      <c r="I288" s="63"/>
      <c r="J288" s="64">
        <f t="shared" si="6"/>
        <v>0</v>
      </c>
      <c r="K288" s="61"/>
      <c r="L288" s="63"/>
      <c r="M288" s="63"/>
    </row>
    <row r="289" spans="1:13">
      <c r="A289" s="61"/>
      <c r="B289" s="61"/>
      <c r="C289" s="61" t="str">
        <f>IF(B289="","",VLOOKUP(B289,DMKH!$A$7:$B$20,2,0))</f>
        <v/>
      </c>
      <c r="D289" s="61"/>
      <c r="E289" s="62"/>
      <c r="F289" s="61" t="str">
        <f>IF(E289="","",VLOOKUP(E289,TonghopNXT!$A$9:$C$5000,2,0))</f>
        <v/>
      </c>
      <c r="G289" s="62" t="str">
        <f>IF(E289="","",VLOOKUP(E289,TonghopNXT!$A$9:$C$5000,3,0))</f>
        <v/>
      </c>
      <c r="H289" s="63"/>
      <c r="I289" s="63"/>
      <c r="J289" s="64">
        <f t="shared" ref="J289:J352" si="7">I289*H289</f>
        <v>0</v>
      </c>
      <c r="K289" s="61"/>
      <c r="L289" s="63"/>
      <c r="M289" s="63"/>
    </row>
    <row r="290" spans="1:13">
      <c r="A290" s="61"/>
      <c r="B290" s="61"/>
      <c r="C290" s="61" t="str">
        <f>IF(B290="","",VLOOKUP(B290,DMKH!$A$7:$B$20,2,0))</f>
        <v/>
      </c>
      <c r="D290" s="61"/>
      <c r="E290" s="62"/>
      <c r="F290" s="61" t="str">
        <f>IF(E290="","",VLOOKUP(E290,TonghopNXT!$A$9:$C$5000,2,0))</f>
        <v/>
      </c>
      <c r="G290" s="62" t="str">
        <f>IF(E290="","",VLOOKUP(E290,TonghopNXT!$A$9:$C$5000,3,0))</f>
        <v/>
      </c>
      <c r="H290" s="63"/>
      <c r="I290" s="63"/>
      <c r="J290" s="64">
        <f t="shared" si="7"/>
        <v>0</v>
      </c>
      <c r="K290" s="61"/>
      <c r="L290" s="63"/>
      <c r="M290" s="63"/>
    </row>
    <row r="291" spans="1:13">
      <c r="A291" s="61"/>
      <c r="B291" s="61"/>
      <c r="C291" s="61" t="str">
        <f>IF(B291="","",VLOOKUP(B291,DMKH!$A$7:$B$20,2,0))</f>
        <v/>
      </c>
      <c r="D291" s="61"/>
      <c r="E291" s="62"/>
      <c r="F291" s="61" t="str">
        <f>IF(E291="","",VLOOKUP(E291,TonghopNXT!$A$9:$C$5000,2,0))</f>
        <v/>
      </c>
      <c r="G291" s="62" t="str">
        <f>IF(E291="","",VLOOKUP(E291,TonghopNXT!$A$9:$C$5000,3,0))</f>
        <v/>
      </c>
      <c r="H291" s="63"/>
      <c r="I291" s="63"/>
      <c r="J291" s="64">
        <f t="shared" si="7"/>
        <v>0</v>
      </c>
      <c r="K291" s="61"/>
      <c r="L291" s="63"/>
      <c r="M291" s="63"/>
    </row>
    <row r="292" spans="1:13">
      <c r="A292" s="61"/>
      <c r="B292" s="61"/>
      <c r="C292" s="61" t="str">
        <f>IF(B292="","",VLOOKUP(B292,DMKH!$A$7:$B$20,2,0))</f>
        <v/>
      </c>
      <c r="D292" s="61"/>
      <c r="E292" s="62"/>
      <c r="F292" s="61" t="str">
        <f>IF(E292="","",VLOOKUP(E292,TonghopNXT!$A$9:$C$5000,2,0))</f>
        <v/>
      </c>
      <c r="G292" s="62" t="str">
        <f>IF(E292="","",VLOOKUP(E292,TonghopNXT!$A$9:$C$5000,3,0))</f>
        <v/>
      </c>
      <c r="H292" s="63"/>
      <c r="I292" s="63"/>
      <c r="J292" s="64">
        <f t="shared" si="7"/>
        <v>0</v>
      </c>
      <c r="K292" s="61"/>
      <c r="L292" s="63"/>
      <c r="M292" s="63"/>
    </row>
    <row r="293" spans="1:13">
      <c r="A293" s="61"/>
      <c r="B293" s="61"/>
      <c r="C293" s="61" t="str">
        <f>IF(B293="","",VLOOKUP(B293,DMKH!$A$7:$B$20,2,0))</f>
        <v/>
      </c>
      <c r="D293" s="61"/>
      <c r="E293" s="62"/>
      <c r="F293" s="61" t="str">
        <f>IF(E293="","",VLOOKUP(E293,TonghopNXT!$A$9:$C$5000,2,0))</f>
        <v/>
      </c>
      <c r="G293" s="62" t="str">
        <f>IF(E293="","",VLOOKUP(E293,TonghopNXT!$A$9:$C$5000,3,0))</f>
        <v/>
      </c>
      <c r="H293" s="63"/>
      <c r="I293" s="63"/>
      <c r="J293" s="64">
        <f t="shared" si="7"/>
        <v>0</v>
      </c>
      <c r="K293" s="61"/>
      <c r="L293" s="63"/>
      <c r="M293" s="63"/>
    </row>
    <row r="294" spans="1:13">
      <c r="A294" s="61"/>
      <c r="B294" s="61"/>
      <c r="C294" s="61" t="str">
        <f>IF(B294="","",VLOOKUP(B294,DMKH!$A$7:$B$20,2,0))</f>
        <v/>
      </c>
      <c r="D294" s="61"/>
      <c r="E294" s="62"/>
      <c r="F294" s="61" t="str">
        <f>IF(E294="","",VLOOKUP(E294,TonghopNXT!$A$9:$C$5000,2,0))</f>
        <v/>
      </c>
      <c r="G294" s="62" t="str">
        <f>IF(E294="","",VLOOKUP(E294,TonghopNXT!$A$9:$C$5000,3,0))</f>
        <v/>
      </c>
      <c r="H294" s="63"/>
      <c r="I294" s="63"/>
      <c r="J294" s="64">
        <f t="shared" si="7"/>
        <v>0</v>
      </c>
      <c r="K294" s="61"/>
      <c r="L294" s="63"/>
      <c r="M294" s="63"/>
    </row>
    <row r="295" spans="1:13">
      <c r="A295" s="61"/>
      <c r="B295" s="61"/>
      <c r="C295" s="61" t="str">
        <f>IF(B295="","",VLOOKUP(B295,DMKH!$A$7:$B$20,2,0))</f>
        <v/>
      </c>
      <c r="D295" s="61"/>
      <c r="E295" s="62"/>
      <c r="F295" s="61" t="str">
        <f>IF(E295="","",VLOOKUP(E295,TonghopNXT!$A$9:$C$5000,2,0))</f>
        <v/>
      </c>
      <c r="G295" s="62" t="str">
        <f>IF(E295="","",VLOOKUP(E295,TonghopNXT!$A$9:$C$5000,3,0))</f>
        <v/>
      </c>
      <c r="H295" s="63"/>
      <c r="I295" s="63"/>
      <c r="J295" s="64">
        <f t="shared" si="7"/>
        <v>0</v>
      </c>
      <c r="K295" s="61"/>
      <c r="L295" s="63"/>
      <c r="M295" s="63"/>
    </row>
    <row r="296" spans="1:13">
      <c r="A296" s="61"/>
      <c r="B296" s="61"/>
      <c r="C296" s="61" t="str">
        <f>IF(B296="","",VLOOKUP(B296,DMKH!$A$7:$B$20,2,0))</f>
        <v/>
      </c>
      <c r="D296" s="61"/>
      <c r="E296" s="62"/>
      <c r="F296" s="61" t="str">
        <f>IF(E296="","",VLOOKUP(E296,TonghopNXT!$A$9:$C$5000,2,0))</f>
        <v/>
      </c>
      <c r="G296" s="62" t="str">
        <f>IF(E296="","",VLOOKUP(E296,TonghopNXT!$A$9:$C$5000,3,0))</f>
        <v/>
      </c>
      <c r="H296" s="63"/>
      <c r="I296" s="63"/>
      <c r="J296" s="64">
        <f t="shared" si="7"/>
        <v>0</v>
      </c>
      <c r="K296" s="61"/>
      <c r="L296" s="63"/>
      <c r="M296" s="63"/>
    </row>
    <row r="297" spans="1:13">
      <c r="A297" s="61"/>
      <c r="B297" s="61"/>
      <c r="C297" s="61" t="str">
        <f>IF(B297="","",VLOOKUP(B297,DMKH!$A$7:$B$20,2,0))</f>
        <v/>
      </c>
      <c r="D297" s="61"/>
      <c r="E297" s="62"/>
      <c r="F297" s="61" t="str">
        <f>IF(E297="","",VLOOKUP(E297,TonghopNXT!$A$9:$C$5000,2,0))</f>
        <v/>
      </c>
      <c r="G297" s="62" t="str">
        <f>IF(E297="","",VLOOKUP(E297,TonghopNXT!$A$9:$C$5000,3,0))</f>
        <v/>
      </c>
      <c r="H297" s="63"/>
      <c r="I297" s="63"/>
      <c r="J297" s="64">
        <f t="shared" si="7"/>
        <v>0</v>
      </c>
      <c r="K297" s="61"/>
      <c r="L297" s="63"/>
      <c r="M297" s="63"/>
    </row>
    <row r="298" spans="1:13">
      <c r="A298" s="61"/>
      <c r="B298" s="61"/>
      <c r="C298" s="61" t="str">
        <f>IF(B298="","",VLOOKUP(B298,DMKH!$A$7:$B$20,2,0))</f>
        <v/>
      </c>
      <c r="D298" s="61"/>
      <c r="E298" s="62"/>
      <c r="F298" s="61" t="str">
        <f>IF(E298="","",VLOOKUP(E298,TonghopNXT!$A$9:$C$5000,2,0))</f>
        <v/>
      </c>
      <c r="G298" s="62" t="str">
        <f>IF(E298="","",VLOOKUP(E298,TonghopNXT!$A$9:$C$5000,3,0))</f>
        <v/>
      </c>
      <c r="H298" s="63"/>
      <c r="I298" s="63"/>
      <c r="J298" s="64">
        <f t="shared" si="7"/>
        <v>0</v>
      </c>
      <c r="K298" s="61"/>
      <c r="L298" s="63"/>
      <c r="M298" s="63"/>
    </row>
    <row r="299" spans="1:13">
      <c r="A299" s="61"/>
      <c r="B299" s="61"/>
      <c r="C299" s="61" t="str">
        <f>IF(B299="","",VLOOKUP(B299,DMKH!$A$7:$B$20,2,0))</f>
        <v/>
      </c>
      <c r="D299" s="61"/>
      <c r="E299" s="62"/>
      <c r="F299" s="61" t="str">
        <f>IF(E299="","",VLOOKUP(E299,TonghopNXT!$A$9:$C$5000,2,0))</f>
        <v/>
      </c>
      <c r="G299" s="62" t="str">
        <f>IF(E299="","",VLOOKUP(E299,TonghopNXT!$A$9:$C$5000,3,0))</f>
        <v/>
      </c>
      <c r="H299" s="63"/>
      <c r="I299" s="63"/>
      <c r="J299" s="64">
        <f t="shared" si="7"/>
        <v>0</v>
      </c>
      <c r="K299" s="61"/>
      <c r="L299" s="63"/>
      <c r="M299" s="63"/>
    </row>
    <row r="300" spans="1:13">
      <c r="A300" s="61"/>
      <c r="B300" s="61"/>
      <c r="C300" s="61" t="str">
        <f>IF(B300="","",VLOOKUP(B300,DMKH!$A$7:$B$20,2,0))</f>
        <v/>
      </c>
      <c r="D300" s="61"/>
      <c r="E300" s="62"/>
      <c r="F300" s="61" t="str">
        <f>IF(E300="","",VLOOKUP(E300,TonghopNXT!$A$9:$C$5000,2,0))</f>
        <v/>
      </c>
      <c r="G300" s="62" t="str">
        <f>IF(E300="","",VLOOKUP(E300,TonghopNXT!$A$9:$C$5000,3,0))</f>
        <v/>
      </c>
      <c r="H300" s="63"/>
      <c r="I300" s="63"/>
      <c r="J300" s="64">
        <f t="shared" si="7"/>
        <v>0</v>
      </c>
      <c r="K300" s="61"/>
      <c r="L300" s="63"/>
      <c r="M300" s="63"/>
    </row>
    <row r="301" spans="1:13">
      <c r="A301" s="61"/>
      <c r="B301" s="61"/>
      <c r="C301" s="61" t="str">
        <f>IF(B301="","",VLOOKUP(B301,DMKH!$A$7:$B$20,2,0))</f>
        <v/>
      </c>
      <c r="D301" s="61"/>
      <c r="E301" s="62"/>
      <c r="F301" s="61" t="str">
        <f>IF(E301="","",VLOOKUP(E301,TonghopNXT!$A$9:$C$5000,2,0))</f>
        <v/>
      </c>
      <c r="G301" s="62" t="str">
        <f>IF(E301="","",VLOOKUP(E301,TonghopNXT!$A$9:$C$5000,3,0))</f>
        <v/>
      </c>
      <c r="H301" s="63"/>
      <c r="I301" s="63"/>
      <c r="J301" s="64">
        <f t="shared" si="7"/>
        <v>0</v>
      </c>
      <c r="K301" s="61"/>
      <c r="L301" s="63"/>
      <c r="M301" s="63"/>
    </row>
    <row r="302" spans="1:13">
      <c r="A302" s="61"/>
      <c r="B302" s="61"/>
      <c r="C302" s="61" t="str">
        <f>IF(B302="","",VLOOKUP(B302,DMKH!$A$7:$B$20,2,0))</f>
        <v/>
      </c>
      <c r="D302" s="61"/>
      <c r="E302" s="62"/>
      <c r="F302" s="61" t="str">
        <f>IF(E302="","",VLOOKUP(E302,TonghopNXT!$A$9:$C$5000,2,0))</f>
        <v/>
      </c>
      <c r="G302" s="62" t="str">
        <f>IF(E302="","",VLOOKUP(E302,TonghopNXT!$A$9:$C$5000,3,0))</f>
        <v/>
      </c>
      <c r="H302" s="63"/>
      <c r="I302" s="63"/>
      <c r="J302" s="64">
        <f t="shared" si="7"/>
        <v>0</v>
      </c>
      <c r="K302" s="61"/>
      <c r="L302" s="63"/>
      <c r="M302" s="63"/>
    </row>
    <row r="303" spans="1:13">
      <c r="A303" s="61"/>
      <c r="B303" s="61"/>
      <c r="C303" s="61" t="str">
        <f>IF(B303="","",VLOOKUP(B303,DMKH!$A$7:$B$20,2,0))</f>
        <v/>
      </c>
      <c r="D303" s="61"/>
      <c r="E303" s="62"/>
      <c r="F303" s="61" t="str">
        <f>IF(E303="","",VLOOKUP(E303,TonghopNXT!$A$9:$C$5000,2,0))</f>
        <v/>
      </c>
      <c r="G303" s="62" t="str">
        <f>IF(E303="","",VLOOKUP(E303,TonghopNXT!$A$9:$C$5000,3,0))</f>
        <v/>
      </c>
      <c r="H303" s="63"/>
      <c r="I303" s="63"/>
      <c r="J303" s="64">
        <f t="shared" si="7"/>
        <v>0</v>
      </c>
      <c r="K303" s="61"/>
      <c r="L303" s="63"/>
      <c r="M303" s="63"/>
    </row>
    <row r="304" spans="1:13">
      <c r="A304" s="61"/>
      <c r="B304" s="61"/>
      <c r="C304" s="61" t="str">
        <f>IF(B304="","",VLOOKUP(B304,DMKH!$A$7:$B$20,2,0))</f>
        <v/>
      </c>
      <c r="D304" s="61"/>
      <c r="E304" s="62"/>
      <c r="F304" s="61" t="str">
        <f>IF(E304="","",VLOOKUP(E304,TonghopNXT!$A$9:$C$5000,2,0))</f>
        <v/>
      </c>
      <c r="G304" s="62" t="str">
        <f>IF(E304="","",VLOOKUP(E304,TonghopNXT!$A$9:$C$5000,3,0))</f>
        <v/>
      </c>
      <c r="H304" s="63"/>
      <c r="I304" s="63"/>
      <c r="J304" s="64">
        <f t="shared" si="7"/>
        <v>0</v>
      </c>
      <c r="K304" s="61"/>
      <c r="L304" s="63"/>
      <c r="M304" s="63"/>
    </row>
    <row r="305" spans="1:13">
      <c r="A305" s="61"/>
      <c r="B305" s="61"/>
      <c r="C305" s="61" t="str">
        <f>IF(B305="","",VLOOKUP(B305,DMKH!$A$7:$B$20,2,0))</f>
        <v/>
      </c>
      <c r="D305" s="61"/>
      <c r="E305" s="62"/>
      <c r="F305" s="61" t="str">
        <f>IF(E305="","",VLOOKUP(E305,TonghopNXT!$A$9:$C$5000,2,0))</f>
        <v/>
      </c>
      <c r="G305" s="62" t="str">
        <f>IF(E305="","",VLOOKUP(E305,TonghopNXT!$A$9:$C$5000,3,0))</f>
        <v/>
      </c>
      <c r="H305" s="63"/>
      <c r="I305" s="63"/>
      <c r="J305" s="64">
        <f t="shared" si="7"/>
        <v>0</v>
      </c>
      <c r="K305" s="61"/>
      <c r="L305" s="63"/>
      <c r="M305" s="63"/>
    </row>
    <row r="306" spans="1:13">
      <c r="A306" s="61"/>
      <c r="B306" s="61"/>
      <c r="C306" s="61" t="str">
        <f>IF(B306="","",VLOOKUP(B306,DMKH!$A$7:$B$20,2,0))</f>
        <v/>
      </c>
      <c r="D306" s="61"/>
      <c r="E306" s="62"/>
      <c r="F306" s="61" t="str">
        <f>IF(E306="","",VLOOKUP(E306,TonghopNXT!$A$9:$C$5000,2,0))</f>
        <v/>
      </c>
      <c r="G306" s="62" t="str">
        <f>IF(E306="","",VLOOKUP(E306,TonghopNXT!$A$9:$C$5000,3,0))</f>
        <v/>
      </c>
      <c r="H306" s="63"/>
      <c r="I306" s="63"/>
      <c r="J306" s="64">
        <f t="shared" si="7"/>
        <v>0</v>
      </c>
      <c r="K306" s="61"/>
      <c r="L306" s="63"/>
      <c r="M306" s="63"/>
    </row>
    <row r="307" spans="1:13">
      <c r="A307" s="61"/>
      <c r="B307" s="61"/>
      <c r="C307" s="61" t="str">
        <f>IF(B307="","",VLOOKUP(B307,DMKH!$A$7:$B$20,2,0))</f>
        <v/>
      </c>
      <c r="D307" s="61"/>
      <c r="E307" s="62"/>
      <c r="F307" s="61" t="str">
        <f>IF(E307="","",VLOOKUP(E307,TonghopNXT!$A$9:$C$5000,2,0))</f>
        <v/>
      </c>
      <c r="G307" s="62" t="str">
        <f>IF(E307="","",VLOOKUP(E307,TonghopNXT!$A$9:$C$5000,3,0))</f>
        <v/>
      </c>
      <c r="H307" s="63"/>
      <c r="I307" s="63"/>
      <c r="J307" s="64">
        <f t="shared" si="7"/>
        <v>0</v>
      </c>
      <c r="K307" s="61"/>
      <c r="L307" s="63"/>
      <c r="M307" s="63"/>
    </row>
    <row r="308" spans="1:13">
      <c r="A308" s="61"/>
      <c r="B308" s="61"/>
      <c r="C308" s="61" t="str">
        <f>IF(B308="","",VLOOKUP(B308,DMKH!$A$7:$B$20,2,0))</f>
        <v/>
      </c>
      <c r="D308" s="61"/>
      <c r="E308" s="62"/>
      <c r="F308" s="61" t="str">
        <f>IF(E308="","",VLOOKUP(E308,TonghopNXT!$A$9:$C$5000,2,0))</f>
        <v/>
      </c>
      <c r="G308" s="62" t="str">
        <f>IF(E308="","",VLOOKUP(E308,TonghopNXT!$A$9:$C$5000,3,0))</f>
        <v/>
      </c>
      <c r="H308" s="63"/>
      <c r="I308" s="63"/>
      <c r="J308" s="64">
        <f t="shared" si="7"/>
        <v>0</v>
      </c>
      <c r="K308" s="61"/>
      <c r="L308" s="63"/>
      <c r="M308" s="63"/>
    </row>
    <row r="309" spans="1:13">
      <c r="A309" s="61"/>
      <c r="B309" s="61"/>
      <c r="C309" s="61" t="str">
        <f>IF(B309="","",VLOOKUP(B309,DMKH!$A$7:$B$20,2,0))</f>
        <v/>
      </c>
      <c r="D309" s="61"/>
      <c r="E309" s="62"/>
      <c r="F309" s="61" t="str">
        <f>IF(E309="","",VLOOKUP(E309,TonghopNXT!$A$9:$C$5000,2,0))</f>
        <v/>
      </c>
      <c r="G309" s="62" t="str">
        <f>IF(E309="","",VLOOKUP(E309,TonghopNXT!$A$9:$C$5000,3,0))</f>
        <v/>
      </c>
      <c r="H309" s="63"/>
      <c r="I309" s="63"/>
      <c r="J309" s="64">
        <f t="shared" si="7"/>
        <v>0</v>
      </c>
      <c r="K309" s="61"/>
      <c r="L309" s="63"/>
      <c r="M309" s="63"/>
    </row>
    <row r="310" spans="1:13">
      <c r="A310" s="61"/>
      <c r="B310" s="61"/>
      <c r="C310" s="61" t="str">
        <f>IF(B310="","",VLOOKUP(B310,DMKH!$A$7:$B$20,2,0))</f>
        <v/>
      </c>
      <c r="D310" s="61"/>
      <c r="E310" s="62"/>
      <c r="F310" s="61" t="str">
        <f>IF(E310="","",VLOOKUP(E310,TonghopNXT!$A$9:$C$5000,2,0))</f>
        <v/>
      </c>
      <c r="G310" s="62" t="str">
        <f>IF(E310="","",VLOOKUP(E310,TonghopNXT!$A$9:$C$5000,3,0))</f>
        <v/>
      </c>
      <c r="H310" s="63"/>
      <c r="I310" s="63"/>
      <c r="J310" s="64">
        <f t="shared" si="7"/>
        <v>0</v>
      </c>
      <c r="K310" s="61"/>
      <c r="L310" s="63"/>
      <c r="M310" s="63"/>
    </row>
    <row r="311" spans="1:13">
      <c r="A311" s="61"/>
      <c r="B311" s="61"/>
      <c r="C311" s="61" t="str">
        <f>IF(B311="","",VLOOKUP(B311,DMKH!$A$7:$B$20,2,0))</f>
        <v/>
      </c>
      <c r="D311" s="61"/>
      <c r="E311" s="62"/>
      <c r="F311" s="61" t="str">
        <f>IF(E311="","",VLOOKUP(E311,TonghopNXT!$A$9:$C$5000,2,0))</f>
        <v/>
      </c>
      <c r="G311" s="62" t="str">
        <f>IF(E311="","",VLOOKUP(E311,TonghopNXT!$A$9:$C$5000,3,0))</f>
        <v/>
      </c>
      <c r="H311" s="63"/>
      <c r="I311" s="63"/>
      <c r="J311" s="64">
        <f t="shared" si="7"/>
        <v>0</v>
      </c>
      <c r="K311" s="61"/>
      <c r="L311" s="63"/>
      <c r="M311" s="63"/>
    </row>
    <row r="312" spans="1:13">
      <c r="A312" s="61"/>
      <c r="B312" s="61"/>
      <c r="C312" s="61" t="str">
        <f>IF(B312="","",VLOOKUP(B312,DMKH!$A$7:$B$20,2,0))</f>
        <v/>
      </c>
      <c r="D312" s="61"/>
      <c r="E312" s="62"/>
      <c r="F312" s="61" t="str">
        <f>IF(E312="","",VLOOKUP(E312,TonghopNXT!$A$9:$C$5000,2,0))</f>
        <v/>
      </c>
      <c r="G312" s="62" t="str">
        <f>IF(E312="","",VLOOKUP(E312,TonghopNXT!$A$9:$C$5000,3,0))</f>
        <v/>
      </c>
      <c r="H312" s="63"/>
      <c r="I312" s="63"/>
      <c r="J312" s="64">
        <f t="shared" si="7"/>
        <v>0</v>
      </c>
      <c r="K312" s="61"/>
      <c r="L312" s="63"/>
      <c r="M312" s="63"/>
    </row>
    <row r="313" spans="1:13">
      <c r="A313" s="61"/>
      <c r="B313" s="61"/>
      <c r="C313" s="61" t="str">
        <f>IF(B313="","",VLOOKUP(B313,DMKH!$A$7:$B$20,2,0))</f>
        <v/>
      </c>
      <c r="D313" s="61"/>
      <c r="E313" s="62"/>
      <c r="F313" s="61" t="str">
        <f>IF(E313="","",VLOOKUP(E313,TonghopNXT!$A$9:$C$5000,2,0))</f>
        <v/>
      </c>
      <c r="G313" s="62" t="str">
        <f>IF(E313="","",VLOOKUP(E313,TonghopNXT!$A$9:$C$5000,3,0))</f>
        <v/>
      </c>
      <c r="H313" s="63"/>
      <c r="I313" s="63"/>
      <c r="J313" s="64">
        <f t="shared" si="7"/>
        <v>0</v>
      </c>
      <c r="K313" s="61"/>
      <c r="L313" s="63"/>
      <c r="M313" s="63"/>
    </row>
    <row r="314" spans="1:13">
      <c r="A314" s="61"/>
      <c r="B314" s="61"/>
      <c r="C314" s="61" t="str">
        <f>IF(B314="","",VLOOKUP(B314,DMKH!$A$7:$B$20,2,0))</f>
        <v/>
      </c>
      <c r="D314" s="61"/>
      <c r="E314" s="62"/>
      <c r="F314" s="61" t="str">
        <f>IF(E314="","",VLOOKUP(E314,TonghopNXT!$A$9:$C$5000,2,0))</f>
        <v/>
      </c>
      <c r="G314" s="62" t="str">
        <f>IF(E314="","",VLOOKUP(E314,TonghopNXT!$A$9:$C$5000,3,0))</f>
        <v/>
      </c>
      <c r="H314" s="63"/>
      <c r="I314" s="63"/>
      <c r="J314" s="64">
        <f t="shared" si="7"/>
        <v>0</v>
      </c>
      <c r="K314" s="61"/>
      <c r="L314" s="63"/>
      <c r="M314" s="63"/>
    </row>
    <row r="315" spans="1:13">
      <c r="A315" s="61"/>
      <c r="B315" s="61"/>
      <c r="C315" s="61" t="str">
        <f>IF(B315="","",VLOOKUP(B315,DMKH!$A$7:$B$20,2,0))</f>
        <v/>
      </c>
      <c r="D315" s="61"/>
      <c r="E315" s="62"/>
      <c r="F315" s="61" t="str">
        <f>IF(E315="","",VLOOKUP(E315,TonghopNXT!$A$9:$C$5000,2,0))</f>
        <v/>
      </c>
      <c r="G315" s="62" t="str">
        <f>IF(E315="","",VLOOKUP(E315,TonghopNXT!$A$9:$C$5000,3,0))</f>
        <v/>
      </c>
      <c r="H315" s="63"/>
      <c r="I315" s="63"/>
      <c r="J315" s="64">
        <f t="shared" si="7"/>
        <v>0</v>
      </c>
      <c r="K315" s="61"/>
      <c r="L315" s="63"/>
      <c r="M315" s="63"/>
    </row>
    <row r="316" spans="1:13">
      <c r="A316" s="61"/>
      <c r="B316" s="61"/>
      <c r="C316" s="61" t="str">
        <f>IF(B316="","",VLOOKUP(B316,DMKH!$A$7:$B$20,2,0))</f>
        <v/>
      </c>
      <c r="D316" s="61"/>
      <c r="E316" s="62"/>
      <c r="F316" s="61" t="str">
        <f>IF(E316="","",VLOOKUP(E316,TonghopNXT!$A$9:$C$5000,2,0))</f>
        <v/>
      </c>
      <c r="G316" s="62" t="str">
        <f>IF(E316="","",VLOOKUP(E316,TonghopNXT!$A$9:$C$5000,3,0))</f>
        <v/>
      </c>
      <c r="H316" s="63"/>
      <c r="I316" s="63"/>
      <c r="J316" s="64">
        <f t="shared" si="7"/>
        <v>0</v>
      </c>
      <c r="K316" s="61"/>
      <c r="L316" s="63"/>
      <c r="M316" s="63"/>
    </row>
    <row r="317" spans="1:13">
      <c r="A317" s="61"/>
      <c r="B317" s="61"/>
      <c r="C317" s="61" t="str">
        <f>IF(B317="","",VLOOKUP(B317,DMKH!$A$7:$B$20,2,0))</f>
        <v/>
      </c>
      <c r="D317" s="61"/>
      <c r="E317" s="62"/>
      <c r="F317" s="61" t="str">
        <f>IF(E317="","",VLOOKUP(E317,TonghopNXT!$A$9:$C$5000,2,0))</f>
        <v/>
      </c>
      <c r="G317" s="62" t="str">
        <f>IF(E317="","",VLOOKUP(E317,TonghopNXT!$A$9:$C$5000,3,0))</f>
        <v/>
      </c>
      <c r="H317" s="63"/>
      <c r="I317" s="63"/>
      <c r="J317" s="64">
        <f t="shared" si="7"/>
        <v>0</v>
      </c>
      <c r="K317" s="61"/>
      <c r="L317" s="63"/>
      <c r="M317" s="63"/>
    </row>
    <row r="318" spans="1:13">
      <c r="A318" s="61"/>
      <c r="B318" s="61"/>
      <c r="C318" s="61" t="str">
        <f>IF(B318="","",VLOOKUP(B318,DMKH!$A$7:$B$20,2,0))</f>
        <v/>
      </c>
      <c r="D318" s="61"/>
      <c r="E318" s="62"/>
      <c r="F318" s="61" t="str">
        <f>IF(E318="","",VLOOKUP(E318,TonghopNXT!$A$9:$C$5000,2,0))</f>
        <v/>
      </c>
      <c r="G318" s="62" t="str">
        <f>IF(E318="","",VLOOKUP(E318,TonghopNXT!$A$9:$C$5000,3,0))</f>
        <v/>
      </c>
      <c r="H318" s="63"/>
      <c r="I318" s="63"/>
      <c r="J318" s="64">
        <f t="shared" si="7"/>
        <v>0</v>
      </c>
      <c r="K318" s="61"/>
      <c r="L318" s="63"/>
      <c r="M318" s="63"/>
    </row>
    <row r="319" spans="1:13">
      <c r="A319" s="61"/>
      <c r="B319" s="61"/>
      <c r="C319" s="61" t="str">
        <f>IF(B319="","",VLOOKUP(B319,DMKH!$A$7:$B$20,2,0))</f>
        <v/>
      </c>
      <c r="D319" s="61"/>
      <c r="E319" s="62"/>
      <c r="F319" s="61" t="str">
        <f>IF(E319="","",VLOOKUP(E319,TonghopNXT!$A$9:$C$5000,2,0))</f>
        <v/>
      </c>
      <c r="G319" s="62" t="str">
        <f>IF(E319="","",VLOOKUP(E319,TonghopNXT!$A$9:$C$5000,3,0))</f>
        <v/>
      </c>
      <c r="H319" s="63"/>
      <c r="I319" s="63"/>
      <c r="J319" s="64">
        <f t="shared" si="7"/>
        <v>0</v>
      </c>
      <c r="K319" s="61"/>
      <c r="L319" s="63"/>
      <c r="M319" s="63"/>
    </row>
    <row r="320" spans="1:13">
      <c r="A320" s="61"/>
      <c r="B320" s="61"/>
      <c r="C320" s="61" t="str">
        <f>IF(B320="","",VLOOKUP(B320,DMKH!$A$7:$B$20,2,0))</f>
        <v/>
      </c>
      <c r="D320" s="61"/>
      <c r="E320" s="62"/>
      <c r="F320" s="61" t="str">
        <f>IF(E320="","",VLOOKUP(E320,TonghopNXT!$A$9:$C$5000,2,0))</f>
        <v/>
      </c>
      <c r="G320" s="62" t="str">
        <f>IF(E320="","",VLOOKUP(E320,TonghopNXT!$A$9:$C$5000,3,0))</f>
        <v/>
      </c>
      <c r="H320" s="63"/>
      <c r="I320" s="63"/>
      <c r="J320" s="64">
        <f t="shared" si="7"/>
        <v>0</v>
      </c>
      <c r="K320" s="61"/>
      <c r="L320" s="63"/>
      <c r="M320" s="63"/>
    </row>
    <row r="321" spans="1:13">
      <c r="A321" s="61"/>
      <c r="B321" s="61"/>
      <c r="C321" s="61" t="str">
        <f>IF(B321="","",VLOOKUP(B321,DMKH!$A$7:$B$20,2,0))</f>
        <v/>
      </c>
      <c r="D321" s="61"/>
      <c r="E321" s="62"/>
      <c r="F321" s="61" t="str">
        <f>IF(E321="","",VLOOKUP(E321,TonghopNXT!$A$9:$C$5000,2,0))</f>
        <v/>
      </c>
      <c r="G321" s="62" t="str">
        <f>IF(E321="","",VLOOKUP(E321,TonghopNXT!$A$9:$C$5000,3,0))</f>
        <v/>
      </c>
      <c r="H321" s="63"/>
      <c r="I321" s="63"/>
      <c r="J321" s="64">
        <f t="shared" si="7"/>
        <v>0</v>
      </c>
      <c r="K321" s="61"/>
      <c r="L321" s="63"/>
      <c r="M321" s="63"/>
    </row>
    <row r="322" spans="1:13">
      <c r="A322" s="61"/>
      <c r="B322" s="61"/>
      <c r="C322" s="61" t="str">
        <f>IF(B322="","",VLOOKUP(B322,DMKH!$A$7:$B$20,2,0))</f>
        <v/>
      </c>
      <c r="D322" s="61"/>
      <c r="E322" s="62"/>
      <c r="F322" s="61" t="str">
        <f>IF(E322="","",VLOOKUP(E322,TonghopNXT!$A$9:$C$5000,2,0))</f>
        <v/>
      </c>
      <c r="G322" s="62" t="str">
        <f>IF(E322="","",VLOOKUP(E322,TonghopNXT!$A$9:$C$5000,3,0))</f>
        <v/>
      </c>
      <c r="H322" s="63"/>
      <c r="I322" s="63"/>
      <c r="J322" s="64">
        <f t="shared" si="7"/>
        <v>0</v>
      </c>
      <c r="K322" s="61"/>
      <c r="L322" s="63"/>
      <c r="M322" s="63"/>
    </row>
    <row r="323" spans="1:13">
      <c r="A323" s="61"/>
      <c r="B323" s="61"/>
      <c r="C323" s="61" t="str">
        <f>IF(B323="","",VLOOKUP(B323,DMKH!$A$7:$B$20,2,0))</f>
        <v/>
      </c>
      <c r="D323" s="61"/>
      <c r="E323" s="62"/>
      <c r="F323" s="61" t="str">
        <f>IF(E323="","",VLOOKUP(E323,TonghopNXT!$A$9:$C$5000,2,0))</f>
        <v/>
      </c>
      <c r="G323" s="62" t="str">
        <f>IF(E323="","",VLOOKUP(E323,TonghopNXT!$A$9:$C$5000,3,0))</f>
        <v/>
      </c>
      <c r="H323" s="63"/>
      <c r="I323" s="63"/>
      <c r="J323" s="64">
        <f t="shared" si="7"/>
        <v>0</v>
      </c>
      <c r="K323" s="61"/>
      <c r="L323" s="63"/>
      <c r="M323" s="63"/>
    </row>
    <row r="324" spans="1:13">
      <c r="A324" s="61"/>
      <c r="B324" s="61"/>
      <c r="C324" s="61" t="str">
        <f>IF(B324="","",VLOOKUP(B324,DMKH!$A$7:$B$20,2,0))</f>
        <v/>
      </c>
      <c r="D324" s="61"/>
      <c r="E324" s="62"/>
      <c r="F324" s="61" t="str">
        <f>IF(E324="","",VLOOKUP(E324,TonghopNXT!$A$9:$C$5000,2,0))</f>
        <v/>
      </c>
      <c r="G324" s="62" t="str">
        <f>IF(E324="","",VLOOKUP(E324,TonghopNXT!$A$9:$C$5000,3,0))</f>
        <v/>
      </c>
      <c r="H324" s="63"/>
      <c r="I324" s="63"/>
      <c r="J324" s="64">
        <f t="shared" si="7"/>
        <v>0</v>
      </c>
      <c r="K324" s="61"/>
      <c r="L324" s="63"/>
      <c r="M324" s="63"/>
    </row>
    <row r="325" spans="1:13">
      <c r="A325" s="61"/>
      <c r="B325" s="61"/>
      <c r="C325" s="61" t="str">
        <f>IF(B325="","",VLOOKUP(B325,DMKH!$A$7:$B$20,2,0))</f>
        <v/>
      </c>
      <c r="D325" s="61"/>
      <c r="E325" s="62"/>
      <c r="F325" s="61" t="str">
        <f>IF(E325="","",VLOOKUP(E325,TonghopNXT!$A$9:$C$5000,2,0))</f>
        <v/>
      </c>
      <c r="G325" s="62" t="str">
        <f>IF(E325="","",VLOOKUP(E325,TonghopNXT!$A$9:$C$5000,3,0))</f>
        <v/>
      </c>
      <c r="H325" s="63"/>
      <c r="I325" s="63"/>
      <c r="J325" s="64">
        <f t="shared" si="7"/>
        <v>0</v>
      </c>
      <c r="K325" s="61"/>
      <c r="L325" s="63"/>
      <c r="M325" s="63"/>
    </row>
    <row r="326" spans="1:13">
      <c r="A326" s="61"/>
      <c r="B326" s="61"/>
      <c r="C326" s="61" t="str">
        <f>IF(B326="","",VLOOKUP(B326,DMKH!$A$7:$B$20,2,0))</f>
        <v/>
      </c>
      <c r="D326" s="61"/>
      <c r="E326" s="62"/>
      <c r="F326" s="61" t="str">
        <f>IF(E326="","",VLOOKUP(E326,TonghopNXT!$A$9:$C$5000,2,0))</f>
        <v/>
      </c>
      <c r="G326" s="62" t="str">
        <f>IF(E326="","",VLOOKUP(E326,TonghopNXT!$A$9:$C$5000,3,0))</f>
        <v/>
      </c>
      <c r="H326" s="63"/>
      <c r="I326" s="63"/>
      <c r="J326" s="64">
        <f t="shared" si="7"/>
        <v>0</v>
      </c>
      <c r="K326" s="61"/>
      <c r="L326" s="63"/>
      <c r="M326" s="63"/>
    </row>
    <row r="327" spans="1:13">
      <c r="A327" s="61"/>
      <c r="B327" s="61"/>
      <c r="C327" s="61" t="str">
        <f>IF(B327="","",VLOOKUP(B327,DMKH!$A$7:$B$20,2,0))</f>
        <v/>
      </c>
      <c r="D327" s="61"/>
      <c r="E327" s="62"/>
      <c r="F327" s="61" t="str">
        <f>IF(E327="","",VLOOKUP(E327,TonghopNXT!$A$9:$C$5000,2,0))</f>
        <v/>
      </c>
      <c r="G327" s="62" t="str">
        <f>IF(E327="","",VLOOKUP(E327,TonghopNXT!$A$9:$C$5000,3,0))</f>
        <v/>
      </c>
      <c r="H327" s="63"/>
      <c r="I327" s="63"/>
      <c r="J327" s="64">
        <f t="shared" si="7"/>
        <v>0</v>
      </c>
      <c r="K327" s="61"/>
      <c r="L327" s="63"/>
      <c r="M327" s="63"/>
    </row>
    <row r="328" spans="1:13">
      <c r="A328" s="61"/>
      <c r="B328" s="61"/>
      <c r="C328" s="61" t="str">
        <f>IF(B328="","",VLOOKUP(B328,DMKH!$A$7:$B$20,2,0))</f>
        <v/>
      </c>
      <c r="D328" s="61"/>
      <c r="E328" s="62"/>
      <c r="F328" s="61" t="str">
        <f>IF(E328="","",VLOOKUP(E328,TonghopNXT!$A$9:$C$5000,2,0))</f>
        <v/>
      </c>
      <c r="G328" s="62" t="str">
        <f>IF(E328="","",VLOOKUP(E328,TonghopNXT!$A$9:$C$5000,3,0))</f>
        <v/>
      </c>
      <c r="H328" s="63"/>
      <c r="I328" s="63"/>
      <c r="J328" s="64">
        <f t="shared" si="7"/>
        <v>0</v>
      </c>
      <c r="K328" s="61"/>
      <c r="L328" s="63"/>
      <c r="M328" s="63"/>
    </row>
    <row r="329" spans="1:13">
      <c r="A329" s="61"/>
      <c r="B329" s="61"/>
      <c r="C329" s="61" t="str">
        <f>IF(B329="","",VLOOKUP(B329,DMKH!$A$7:$B$20,2,0))</f>
        <v/>
      </c>
      <c r="D329" s="61"/>
      <c r="E329" s="62"/>
      <c r="F329" s="61" t="str">
        <f>IF(E329="","",VLOOKUP(E329,TonghopNXT!$A$9:$C$5000,2,0))</f>
        <v/>
      </c>
      <c r="G329" s="62" t="str">
        <f>IF(E329="","",VLOOKUP(E329,TonghopNXT!$A$9:$C$5000,3,0))</f>
        <v/>
      </c>
      <c r="H329" s="63"/>
      <c r="I329" s="63"/>
      <c r="J329" s="64">
        <f t="shared" si="7"/>
        <v>0</v>
      </c>
      <c r="K329" s="61"/>
      <c r="L329" s="63"/>
      <c r="M329" s="63"/>
    </row>
    <row r="330" spans="1:13">
      <c r="A330" s="61"/>
      <c r="B330" s="61"/>
      <c r="C330" s="61" t="str">
        <f>IF(B330="","",VLOOKUP(B330,DMKH!$A$7:$B$20,2,0))</f>
        <v/>
      </c>
      <c r="D330" s="61"/>
      <c r="E330" s="62"/>
      <c r="F330" s="61" t="str">
        <f>IF(E330="","",VLOOKUP(E330,TonghopNXT!$A$9:$C$5000,2,0))</f>
        <v/>
      </c>
      <c r="G330" s="62" t="str">
        <f>IF(E330="","",VLOOKUP(E330,TonghopNXT!$A$9:$C$5000,3,0))</f>
        <v/>
      </c>
      <c r="H330" s="63"/>
      <c r="I330" s="63"/>
      <c r="J330" s="64">
        <f t="shared" si="7"/>
        <v>0</v>
      </c>
      <c r="K330" s="61"/>
      <c r="L330" s="63"/>
      <c r="M330" s="63"/>
    </row>
    <row r="331" spans="1:13">
      <c r="A331" s="61"/>
      <c r="B331" s="61"/>
      <c r="C331" s="61" t="str">
        <f>IF(B331="","",VLOOKUP(B331,DMKH!$A$7:$B$20,2,0))</f>
        <v/>
      </c>
      <c r="D331" s="61"/>
      <c r="E331" s="62"/>
      <c r="F331" s="61" t="str">
        <f>IF(E331="","",VLOOKUP(E331,TonghopNXT!$A$9:$C$5000,2,0))</f>
        <v/>
      </c>
      <c r="G331" s="62" t="str">
        <f>IF(E331="","",VLOOKUP(E331,TonghopNXT!$A$9:$C$5000,3,0))</f>
        <v/>
      </c>
      <c r="H331" s="63"/>
      <c r="I331" s="63"/>
      <c r="J331" s="64">
        <f t="shared" si="7"/>
        <v>0</v>
      </c>
      <c r="K331" s="61"/>
      <c r="L331" s="63"/>
      <c r="M331" s="63"/>
    </row>
    <row r="332" spans="1:13">
      <c r="A332" s="61"/>
      <c r="B332" s="61"/>
      <c r="C332" s="61" t="str">
        <f>IF(B332="","",VLOOKUP(B332,DMKH!$A$7:$B$20,2,0))</f>
        <v/>
      </c>
      <c r="D332" s="61"/>
      <c r="E332" s="62"/>
      <c r="F332" s="61" t="str">
        <f>IF(E332="","",VLOOKUP(E332,TonghopNXT!$A$9:$C$5000,2,0))</f>
        <v/>
      </c>
      <c r="G332" s="62" t="str">
        <f>IF(E332="","",VLOOKUP(E332,TonghopNXT!$A$9:$C$5000,3,0))</f>
        <v/>
      </c>
      <c r="H332" s="63"/>
      <c r="I332" s="63"/>
      <c r="J332" s="64">
        <f t="shared" si="7"/>
        <v>0</v>
      </c>
      <c r="K332" s="61"/>
      <c r="L332" s="63"/>
      <c r="M332" s="63"/>
    </row>
    <row r="333" spans="1:13">
      <c r="A333" s="61"/>
      <c r="B333" s="61"/>
      <c r="C333" s="61" t="str">
        <f>IF(B333="","",VLOOKUP(B333,DMKH!$A$7:$B$20,2,0))</f>
        <v/>
      </c>
      <c r="D333" s="61"/>
      <c r="E333" s="62"/>
      <c r="F333" s="61" t="str">
        <f>IF(E333="","",VLOOKUP(E333,TonghopNXT!$A$9:$C$5000,2,0))</f>
        <v/>
      </c>
      <c r="G333" s="62" t="str">
        <f>IF(E333="","",VLOOKUP(E333,TonghopNXT!$A$9:$C$5000,3,0))</f>
        <v/>
      </c>
      <c r="H333" s="63"/>
      <c r="I333" s="63"/>
      <c r="J333" s="64">
        <f t="shared" si="7"/>
        <v>0</v>
      </c>
      <c r="K333" s="61"/>
      <c r="L333" s="63"/>
      <c r="M333" s="63"/>
    </row>
    <row r="334" spans="1:13">
      <c r="A334" s="61"/>
      <c r="B334" s="61"/>
      <c r="C334" s="61" t="str">
        <f>IF(B334="","",VLOOKUP(B334,DMKH!$A$7:$B$20,2,0))</f>
        <v/>
      </c>
      <c r="D334" s="61"/>
      <c r="E334" s="62"/>
      <c r="F334" s="61" t="str">
        <f>IF(E334="","",VLOOKUP(E334,TonghopNXT!$A$9:$C$5000,2,0))</f>
        <v/>
      </c>
      <c r="G334" s="62" t="str">
        <f>IF(E334="","",VLOOKUP(E334,TonghopNXT!$A$9:$C$5000,3,0))</f>
        <v/>
      </c>
      <c r="H334" s="63"/>
      <c r="I334" s="63"/>
      <c r="J334" s="64">
        <f t="shared" si="7"/>
        <v>0</v>
      </c>
      <c r="K334" s="61"/>
      <c r="L334" s="63"/>
      <c r="M334" s="63"/>
    </row>
    <row r="335" spans="1:13">
      <c r="A335" s="61"/>
      <c r="B335" s="61"/>
      <c r="C335" s="61" t="str">
        <f>IF(B335="","",VLOOKUP(B335,DMKH!$A$7:$B$20,2,0))</f>
        <v/>
      </c>
      <c r="D335" s="61"/>
      <c r="E335" s="62"/>
      <c r="F335" s="61" t="str">
        <f>IF(E335="","",VLOOKUP(E335,TonghopNXT!$A$9:$C$5000,2,0))</f>
        <v/>
      </c>
      <c r="G335" s="62" t="str">
        <f>IF(E335="","",VLOOKUP(E335,TonghopNXT!$A$9:$C$5000,3,0))</f>
        <v/>
      </c>
      <c r="H335" s="63"/>
      <c r="I335" s="63"/>
      <c r="J335" s="64">
        <f t="shared" si="7"/>
        <v>0</v>
      </c>
      <c r="K335" s="61"/>
      <c r="L335" s="63"/>
      <c r="M335" s="63"/>
    </row>
    <row r="336" spans="1:13">
      <c r="A336" s="61"/>
      <c r="B336" s="61"/>
      <c r="C336" s="61" t="str">
        <f>IF(B336="","",VLOOKUP(B336,DMKH!$A$7:$B$20,2,0))</f>
        <v/>
      </c>
      <c r="D336" s="61"/>
      <c r="E336" s="62"/>
      <c r="F336" s="61" t="str">
        <f>IF(E336="","",VLOOKUP(E336,TonghopNXT!$A$9:$C$5000,2,0))</f>
        <v/>
      </c>
      <c r="G336" s="62" t="str">
        <f>IF(E336="","",VLOOKUP(E336,TonghopNXT!$A$9:$C$5000,3,0))</f>
        <v/>
      </c>
      <c r="H336" s="63"/>
      <c r="I336" s="63"/>
      <c r="J336" s="64">
        <f t="shared" si="7"/>
        <v>0</v>
      </c>
      <c r="K336" s="61"/>
      <c r="L336" s="63"/>
      <c r="M336" s="63"/>
    </row>
    <row r="337" spans="1:13">
      <c r="A337" s="61"/>
      <c r="B337" s="61"/>
      <c r="C337" s="61" t="str">
        <f>IF(B337="","",VLOOKUP(B337,DMKH!$A$7:$B$20,2,0))</f>
        <v/>
      </c>
      <c r="D337" s="61"/>
      <c r="E337" s="62"/>
      <c r="F337" s="61" t="str">
        <f>IF(E337="","",VLOOKUP(E337,TonghopNXT!$A$9:$C$5000,2,0))</f>
        <v/>
      </c>
      <c r="G337" s="62" t="str">
        <f>IF(E337="","",VLOOKUP(E337,TonghopNXT!$A$9:$C$5000,3,0))</f>
        <v/>
      </c>
      <c r="H337" s="63"/>
      <c r="I337" s="63"/>
      <c r="J337" s="64">
        <f t="shared" si="7"/>
        <v>0</v>
      </c>
      <c r="K337" s="61"/>
      <c r="L337" s="63"/>
      <c r="M337" s="63"/>
    </row>
    <row r="338" spans="1:13">
      <c r="A338" s="61"/>
      <c r="B338" s="61"/>
      <c r="C338" s="61" t="str">
        <f>IF(B338="","",VLOOKUP(B338,DMKH!$A$7:$B$20,2,0))</f>
        <v/>
      </c>
      <c r="D338" s="61"/>
      <c r="E338" s="62"/>
      <c r="F338" s="61" t="str">
        <f>IF(E338="","",VLOOKUP(E338,TonghopNXT!$A$9:$C$5000,2,0))</f>
        <v/>
      </c>
      <c r="G338" s="62" t="str">
        <f>IF(E338="","",VLOOKUP(E338,TonghopNXT!$A$9:$C$5000,3,0))</f>
        <v/>
      </c>
      <c r="H338" s="63"/>
      <c r="I338" s="63"/>
      <c r="J338" s="64">
        <f t="shared" si="7"/>
        <v>0</v>
      </c>
      <c r="K338" s="61"/>
      <c r="L338" s="63"/>
      <c r="M338" s="63"/>
    </row>
    <row r="339" spans="1:13">
      <c r="A339" s="61"/>
      <c r="B339" s="61"/>
      <c r="C339" s="61" t="str">
        <f>IF(B339="","",VLOOKUP(B339,DMKH!$A$7:$B$20,2,0))</f>
        <v/>
      </c>
      <c r="D339" s="61"/>
      <c r="E339" s="62"/>
      <c r="F339" s="61" t="str">
        <f>IF(E339="","",VLOOKUP(E339,TonghopNXT!$A$9:$C$5000,2,0))</f>
        <v/>
      </c>
      <c r="G339" s="62" t="str">
        <f>IF(E339="","",VLOOKUP(E339,TonghopNXT!$A$9:$C$5000,3,0))</f>
        <v/>
      </c>
      <c r="H339" s="63"/>
      <c r="I339" s="63"/>
      <c r="J339" s="64">
        <f t="shared" si="7"/>
        <v>0</v>
      </c>
      <c r="K339" s="61"/>
      <c r="L339" s="63"/>
      <c r="M339" s="63"/>
    </row>
    <row r="340" spans="1:13">
      <c r="A340" s="61"/>
      <c r="B340" s="61"/>
      <c r="C340" s="61" t="str">
        <f>IF(B340="","",VLOOKUP(B340,DMKH!$A$7:$B$20,2,0))</f>
        <v/>
      </c>
      <c r="D340" s="61"/>
      <c r="E340" s="62"/>
      <c r="F340" s="61" t="str">
        <f>IF(E340="","",VLOOKUP(E340,TonghopNXT!$A$9:$C$5000,2,0))</f>
        <v/>
      </c>
      <c r="G340" s="62" t="str">
        <f>IF(E340="","",VLOOKUP(E340,TonghopNXT!$A$9:$C$5000,3,0))</f>
        <v/>
      </c>
      <c r="H340" s="63"/>
      <c r="I340" s="63"/>
      <c r="J340" s="64">
        <f t="shared" si="7"/>
        <v>0</v>
      </c>
      <c r="K340" s="61"/>
      <c r="L340" s="63"/>
      <c r="M340" s="63"/>
    </row>
    <row r="341" spans="1:13">
      <c r="A341" s="61"/>
      <c r="B341" s="61"/>
      <c r="C341" s="61" t="str">
        <f>IF(B341="","",VLOOKUP(B341,DMKH!$A$7:$B$20,2,0))</f>
        <v/>
      </c>
      <c r="D341" s="61"/>
      <c r="E341" s="62"/>
      <c r="F341" s="61" t="str">
        <f>IF(E341="","",VLOOKUP(E341,TonghopNXT!$A$9:$C$5000,2,0))</f>
        <v/>
      </c>
      <c r="G341" s="62" t="str">
        <f>IF(E341="","",VLOOKUP(E341,TonghopNXT!$A$9:$C$5000,3,0))</f>
        <v/>
      </c>
      <c r="H341" s="63"/>
      <c r="I341" s="63"/>
      <c r="J341" s="64">
        <f t="shared" si="7"/>
        <v>0</v>
      </c>
      <c r="K341" s="61"/>
      <c r="L341" s="63"/>
      <c r="M341" s="63"/>
    </row>
    <row r="342" spans="1:13">
      <c r="A342" s="61"/>
      <c r="B342" s="61"/>
      <c r="C342" s="61" t="str">
        <f>IF(B342="","",VLOOKUP(B342,DMKH!$A$7:$B$20,2,0))</f>
        <v/>
      </c>
      <c r="D342" s="61"/>
      <c r="E342" s="62"/>
      <c r="F342" s="61" t="str">
        <f>IF(E342="","",VLOOKUP(E342,TonghopNXT!$A$9:$C$5000,2,0))</f>
        <v/>
      </c>
      <c r="G342" s="62" t="str">
        <f>IF(E342="","",VLOOKUP(E342,TonghopNXT!$A$9:$C$5000,3,0))</f>
        <v/>
      </c>
      <c r="H342" s="63"/>
      <c r="I342" s="63"/>
      <c r="J342" s="64">
        <f t="shared" si="7"/>
        <v>0</v>
      </c>
      <c r="K342" s="61"/>
      <c r="L342" s="63"/>
      <c r="M342" s="63"/>
    </row>
    <row r="343" spans="1:13">
      <c r="A343" s="61"/>
      <c r="B343" s="61"/>
      <c r="C343" s="61" t="str">
        <f>IF(B343="","",VLOOKUP(B343,DMKH!$A$7:$B$20,2,0))</f>
        <v/>
      </c>
      <c r="D343" s="61"/>
      <c r="E343" s="62"/>
      <c r="F343" s="61" t="str">
        <f>IF(E343="","",VLOOKUP(E343,TonghopNXT!$A$9:$C$5000,2,0))</f>
        <v/>
      </c>
      <c r="G343" s="62" t="str">
        <f>IF(E343="","",VLOOKUP(E343,TonghopNXT!$A$9:$C$5000,3,0))</f>
        <v/>
      </c>
      <c r="H343" s="63"/>
      <c r="I343" s="63"/>
      <c r="J343" s="64">
        <f t="shared" si="7"/>
        <v>0</v>
      </c>
      <c r="K343" s="61"/>
      <c r="L343" s="63"/>
      <c r="M343" s="63"/>
    </row>
    <row r="344" spans="1:13">
      <c r="A344" s="61"/>
      <c r="B344" s="61"/>
      <c r="C344" s="61" t="str">
        <f>IF(B344="","",VLOOKUP(B344,DMKH!$A$7:$B$20,2,0))</f>
        <v/>
      </c>
      <c r="D344" s="61"/>
      <c r="E344" s="62"/>
      <c r="F344" s="61" t="str">
        <f>IF(E344="","",VLOOKUP(E344,TonghopNXT!$A$9:$C$5000,2,0))</f>
        <v/>
      </c>
      <c r="G344" s="62" t="str">
        <f>IF(E344="","",VLOOKUP(E344,TonghopNXT!$A$9:$C$5000,3,0))</f>
        <v/>
      </c>
      <c r="H344" s="63"/>
      <c r="I344" s="63"/>
      <c r="J344" s="64">
        <f t="shared" si="7"/>
        <v>0</v>
      </c>
      <c r="K344" s="61"/>
      <c r="L344" s="63"/>
      <c r="M344" s="63"/>
    </row>
    <row r="345" spans="1:13">
      <c r="A345" s="61"/>
      <c r="B345" s="61"/>
      <c r="C345" s="61" t="str">
        <f>IF(B345="","",VLOOKUP(B345,DMKH!$A$7:$B$20,2,0))</f>
        <v/>
      </c>
      <c r="D345" s="61"/>
      <c r="E345" s="62"/>
      <c r="F345" s="61" t="str">
        <f>IF(E345="","",VLOOKUP(E345,TonghopNXT!$A$9:$C$5000,2,0))</f>
        <v/>
      </c>
      <c r="G345" s="62" t="str">
        <f>IF(E345="","",VLOOKUP(E345,TonghopNXT!$A$9:$C$5000,3,0))</f>
        <v/>
      </c>
      <c r="H345" s="63"/>
      <c r="I345" s="63"/>
      <c r="J345" s="64">
        <f t="shared" si="7"/>
        <v>0</v>
      </c>
      <c r="K345" s="61"/>
      <c r="L345" s="63"/>
      <c r="M345" s="63"/>
    </row>
    <row r="346" spans="1:13">
      <c r="A346" s="61"/>
      <c r="B346" s="61"/>
      <c r="C346" s="61" t="str">
        <f>IF(B346="","",VLOOKUP(B346,DMKH!$A$7:$B$20,2,0))</f>
        <v/>
      </c>
      <c r="D346" s="61"/>
      <c r="E346" s="62"/>
      <c r="F346" s="61" t="str">
        <f>IF(E346="","",VLOOKUP(E346,TonghopNXT!$A$9:$C$5000,2,0))</f>
        <v/>
      </c>
      <c r="G346" s="62" t="str">
        <f>IF(E346="","",VLOOKUP(E346,TonghopNXT!$A$9:$C$5000,3,0))</f>
        <v/>
      </c>
      <c r="H346" s="63"/>
      <c r="I346" s="63"/>
      <c r="J346" s="64">
        <f t="shared" si="7"/>
        <v>0</v>
      </c>
      <c r="K346" s="61"/>
      <c r="L346" s="63"/>
      <c r="M346" s="63"/>
    </row>
    <row r="347" spans="1:13">
      <c r="A347" s="61"/>
      <c r="B347" s="61"/>
      <c r="C347" s="61" t="str">
        <f>IF(B347="","",VLOOKUP(B347,DMKH!$A$7:$B$20,2,0))</f>
        <v/>
      </c>
      <c r="D347" s="61"/>
      <c r="E347" s="62"/>
      <c r="F347" s="61" t="str">
        <f>IF(E347="","",VLOOKUP(E347,TonghopNXT!$A$9:$C$5000,2,0))</f>
        <v/>
      </c>
      <c r="G347" s="62" t="str">
        <f>IF(E347="","",VLOOKUP(E347,TonghopNXT!$A$9:$C$5000,3,0))</f>
        <v/>
      </c>
      <c r="H347" s="63"/>
      <c r="I347" s="63"/>
      <c r="J347" s="64">
        <f t="shared" si="7"/>
        <v>0</v>
      </c>
      <c r="K347" s="61"/>
      <c r="L347" s="63"/>
      <c r="M347" s="63"/>
    </row>
    <row r="348" spans="1:13">
      <c r="A348" s="61"/>
      <c r="B348" s="61"/>
      <c r="C348" s="61" t="str">
        <f>IF(B348="","",VLOOKUP(B348,DMKH!$A$7:$B$20,2,0))</f>
        <v/>
      </c>
      <c r="D348" s="61"/>
      <c r="E348" s="62"/>
      <c r="F348" s="61" t="str">
        <f>IF(E348="","",VLOOKUP(E348,TonghopNXT!$A$9:$C$5000,2,0))</f>
        <v/>
      </c>
      <c r="G348" s="62" t="str">
        <f>IF(E348="","",VLOOKUP(E348,TonghopNXT!$A$9:$C$5000,3,0))</f>
        <v/>
      </c>
      <c r="H348" s="63"/>
      <c r="I348" s="63"/>
      <c r="J348" s="64">
        <f t="shared" si="7"/>
        <v>0</v>
      </c>
      <c r="K348" s="61"/>
      <c r="L348" s="63"/>
      <c r="M348" s="63"/>
    </row>
    <row r="349" spans="1:13">
      <c r="A349" s="61"/>
      <c r="B349" s="61"/>
      <c r="C349" s="61" t="str">
        <f>IF(B349="","",VLOOKUP(B349,DMKH!$A$7:$B$20,2,0))</f>
        <v/>
      </c>
      <c r="D349" s="61"/>
      <c r="E349" s="62"/>
      <c r="F349" s="61" t="str">
        <f>IF(E349="","",VLOOKUP(E349,TonghopNXT!$A$9:$C$5000,2,0))</f>
        <v/>
      </c>
      <c r="G349" s="62" t="str">
        <f>IF(E349="","",VLOOKUP(E349,TonghopNXT!$A$9:$C$5000,3,0))</f>
        <v/>
      </c>
      <c r="H349" s="63"/>
      <c r="I349" s="63"/>
      <c r="J349" s="64">
        <f t="shared" si="7"/>
        <v>0</v>
      </c>
      <c r="K349" s="61"/>
      <c r="L349" s="63"/>
      <c r="M349" s="63"/>
    </row>
    <row r="350" spans="1:13">
      <c r="A350" s="61"/>
      <c r="B350" s="61"/>
      <c r="C350" s="61" t="str">
        <f>IF(B350="","",VLOOKUP(B350,DMKH!$A$7:$B$20,2,0))</f>
        <v/>
      </c>
      <c r="D350" s="61"/>
      <c r="E350" s="62"/>
      <c r="F350" s="61" t="str">
        <f>IF(E350="","",VLOOKUP(E350,TonghopNXT!$A$9:$C$5000,2,0))</f>
        <v/>
      </c>
      <c r="G350" s="62" t="str">
        <f>IF(E350="","",VLOOKUP(E350,TonghopNXT!$A$9:$C$5000,3,0))</f>
        <v/>
      </c>
      <c r="H350" s="63"/>
      <c r="I350" s="63"/>
      <c r="J350" s="64">
        <f t="shared" si="7"/>
        <v>0</v>
      </c>
      <c r="K350" s="61"/>
      <c r="L350" s="63"/>
      <c r="M350" s="63"/>
    </row>
    <row r="351" spans="1:13">
      <c r="A351" s="61"/>
      <c r="B351" s="61"/>
      <c r="C351" s="61" t="str">
        <f>IF(B351="","",VLOOKUP(B351,DMKH!$A$7:$B$20,2,0))</f>
        <v/>
      </c>
      <c r="D351" s="61"/>
      <c r="E351" s="62"/>
      <c r="F351" s="61" t="str">
        <f>IF(E351="","",VLOOKUP(E351,TonghopNXT!$A$9:$C$5000,2,0))</f>
        <v/>
      </c>
      <c r="G351" s="62" t="str">
        <f>IF(E351="","",VLOOKUP(E351,TonghopNXT!$A$9:$C$5000,3,0))</f>
        <v/>
      </c>
      <c r="H351" s="63"/>
      <c r="I351" s="63"/>
      <c r="J351" s="64">
        <f t="shared" si="7"/>
        <v>0</v>
      </c>
      <c r="K351" s="61"/>
      <c r="L351" s="63"/>
      <c r="M351" s="63"/>
    </row>
    <row r="352" spans="1:13">
      <c r="A352" s="61"/>
      <c r="B352" s="61"/>
      <c r="C352" s="61" t="str">
        <f>IF(B352="","",VLOOKUP(B352,DMKH!$A$7:$B$20,2,0))</f>
        <v/>
      </c>
      <c r="D352" s="61"/>
      <c r="E352" s="62"/>
      <c r="F352" s="61" t="str">
        <f>IF(E352="","",VLOOKUP(E352,TonghopNXT!$A$9:$C$5000,2,0))</f>
        <v/>
      </c>
      <c r="G352" s="62" t="str">
        <f>IF(E352="","",VLOOKUP(E352,TonghopNXT!$A$9:$C$5000,3,0))</f>
        <v/>
      </c>
      <c r="H352" s="63"/>
      <c r="I352" s="63"/>
      <c r="J352" s="64">
        <f t="shared" si="7"/>
        <v>0</v>
      </c>
      <c r="K352" s="61"/>
      <c r="L352" s="63"/>
      <c r="M352" s="63"/>
    </row>
    <row r="353" spans="1:13">
      <c r="A353" s="61"/>
      <c r="B353" s="61"/>
      <c r="C353" s="61" t="str">
        <f>IF(B353="","",VLOOKUP(B353,DMKH!$A$7:$B$20,2,0))</f>
        <v/>
      </c>
      <c r="D353" s="61"/>
      <c r="E353" s="62"/>
      <c r="F353" s="61" t="str">
        <f>IF(E353="","",VLOOKUP(E353,TonghopNXT!$A$9:$C$5000,2,0))</f>
        <v/>
      </c>
      <c r="G353" s="62" t="str">
        <f>IF(E353="","",VLOOKUP(E353,TonghopNXT!$A$9:$C$5000,3,0))</f>
        <v/>
      </c>
      <c r="H353" s="63"/>
      <c r="I353" s="63"/>
      <c r="J353" s="64">
        <f t="shared" ref="J353:J416" si="8">I353*H353</f>
        <v>0</v>
      </c>
      <c r="K353" s="61"/>
      <c r="L353" s="63"/>
      <c r="M353" s="63"/>
    </row>
    <row r="354" spans="1:13">
      <c r="A354" s="61"/>
      <c r="B354" s="61"/>
      <c r="C354" s="61" t="str">
        <f>IF(B354="","",VLOOKUP(B354,DMKH!$A$7:$B$20,2,0))</f>
        <v/>
      </c>
      <c r="D354" s="61"/>
      <c r="E354" s="62"/>
      <c r="F354" s="61" t="str">
        <f>IF(E354="","",VLOOKUP(E354,TonghopNXT!$A$9:$C$5000,2,0))</f>
        <v/>
      </c>
      <c r="G354" s="62" t="str">
        <f>IF(E354="","",VLOOKUP(E354,TonghopNXT!$A$9:$C$5000,3,0))</f>
        <v/>
      </c>
      <c r="H354" s="63"/>
      <c r="I354" s="63"/>
      <c r="J354" s="64">
        <f t="shared" si="8"/>
        <v>0</v>
      </c>
      <c r="K354" s="61"/>
      <c r="L354" s="63"/>
      <c r="M354" s="63"/>
    </row>
    <row r="355" spans="1:13">
      <c r="A355" s="61"/>
      <c r="B355" s="61"/>
      <c r="C355" s="61" t="str">
        <f>IF(B355="","",VLOOKUP(B355,DMKH!$A$7:$B$20,2,0))</f>
        <v/>
      </c>
      <c r="D355" s="61"/>
      <c r="E355" s="62"/>
      <c r="F355" s="61" t="str">
        <f>IF(E355="","",VLOOKUP(E355,TonghopNXT!$A$9:$C$5000,2,0))</f>
        <v/>
      </c>
      <c r="G355" s="62" t="str">
        <f>IF(E355="","",VLOOKUP(E355,TonghopNXT!$A$9:$C$5000,3,0))</f>
        <v/>
      </c>
      <c r="H355" s="63"/>
      <c r="I355" s="63"/>
      <c r="J355" s="64">
        <f t="shared" si="8"/>
        <v>0</v>
      </c>
      <c r="K355" s="61"/>
      <c r="L355" s="63"/>
      <c r="M355" s="63"/>
    </row>
    <row r="356" spans="1:13">
      <c r="A356" s="61"/>
      <c r="B356" s="61"/>
      <c r="C356" s="61" t="str">
        <f>IF(B356="","",VLOOKUP(B356,DMKH!$A$7:$B$20,2,0))</f>
        <v/>
      </c>
      <c r="D356" s="61"/>
      <c r="E356" s="62"/>
      <c r="F356" s="61" t="str">
        <f>IF(E356="","",VLOOKUP(E356,TonghopNXT!$A$9:$C$5000,2,0))</f>
        <v/>
      </c>
      <c r="G356" s="62" t="str">
        <f>IF(E356="","",VLOOKUP(E356,TonghopNXT!$A$9:$C$5000,3,0))</f>
        <v/>
      </c>
      <c r="H356" s="63"/>
      <c r="I356" s="63"/>
      <c r="J356" s="64">
        <f t="shared" si="8"/>
        <v>0</v>
      </c>
      <c r="K356" s="61"/>
      <c r="L356" s="63"/>
      <c r="M356" s="63"/>
    </row>
    <row r="357" spans="1:13">
      <c r="A357" s="61"/>
      <c r="B357" s="61"/>
      <c r="C357" s="61" t="str">
        <f>IF(B357="","",VLOOKUP(B357,DMKH!$A$7:$B$20,2,0))</f>
        <v/>
      </c>
      <c r="D357" s="61"/>
      <c r="E357" s="62"/>
      <c r="F357" s="61" t="str">
        <f>IF(E357="","",VLOOKUP(E357,TonghopNXT!$A$9:$C$5000,2,0))</f>
        <v/>
      </c>
      <c r="G357" s="62" t="str">
        <f>IF(E357="","",VLOOKUP(E357,TonghopNXT!$A$9:$C$5000,3,0))</f>
        <v/>
      </c>
      <c r="H357" s="63"/>
      <c r="I357" s="63"/>
      <c r="J357" s="64">
        <f t="shared" si="8"/>
        <v>0</v>
      </c>
      <c r="K357" s="61"/>
      <c r="L357" s="63"/>
      <c r="M357" s="63"/>
    </row>
    <row r="358" spans="1:13">
      <c r="A358" s="61"/>
      <c r="B358" s="61"/>
      <c r="C358" s="61" t="str">
        <f>IF(B358="","",VLOOKUP(B358,DMKH!$A$7:$B$20,2,0))</f>
        <v/>
      </c>
      <c r="D358" s="61"/>
      <c r="E358" s="62"/>
      <c r="F358" s="61" t="str">
        <f>IF(E358="","",VLOOKUP(E358,TonghopNXT!$A$9:$C$5000,2,0))</f>
        <v/>
      </c>
      <c r="G358" s="62" t="str">
        <f>IF(E358="","",VLOOKUP(E358,TonghopNXT!$A$9:$C$5000,3,0))</f>
        <v/>
      </c>
      <c r="H358" s="63"/>
      <c r="I358" s="63"/>
      <c r="J358" s="64">
        <f t="shared" si="8"/>
        <v>0</v>
      </c>
      <c r="K358" s="61"/>
      <c r="L358" s="63"/>
      <c r="M358" s="63"/>
    </row>
    <row r="359" spans="1:13">
      <c r="A359" s="61"/>
      <c r="B359" s="61"/>
      <c r="C359" s="61" t="str">
        <f>IF(B359="","",VLOOKUP(B359,DMKH!$A$7:$B$20,2,0))</f>
        <v/>
      </c>
      <c r="D359" s="61"/>
      <c r="E359" s="62"/>
      <c r="F359" s="61" t="str">
        <f>IF(E359="","",VLOOKUP(E359,TonghopNXT!$A$9:$C$5000,2,0))</f>
        <v/>
      </c>
      <c r="G359" s="62" t="str">
        <f>IF(E359="","",VLOOKUP(E359,TonghopNXT!$A$9:$C$5000,3,0))</f>
        <v/>
      </c>
      <c r="H359" s="63"/>
      <c r="I359" s="63"/>
      <c r="J359" s="64">
        <f t="shared" si="8"/>
        <v>0</v>
      </c>
      <c r="K359" s="61"/>
      <c r="L359" s="63"/>
      <c r="M359" s="63"/>
    </row>
    <row r="360" spans="1:13">
      <c r="A360" s="61"/>
      <c r="B360" s="61"/>
      <c r="C360" s="61" t="str">
        <f>IF(B360="","",VLOOKUP(B360,DMKH!$A$7:$B$20,2,0))</f>
        <v/>
      </c>
      <c r="D360" s="61"/>
      <c r="E360" s="62"/>
      <c r="F360" s="61" t="str">
        <f>IF(E360="","",VLOOKUP(E360,TonghopNXT!$A$9:$C$5000,2,0))</f>
        <v/>
      </c>
      <c r="G360" s="62" t="str">
        <f>IF(E360="","",VLOOKUP(E360,TonghopNXT!$A$9:$C$5000,3,0))</f>
        <v/>
      </c>
      <c r="H360" s="63"/>
      <c r="I360" s="63"/>
      <c r="J360" s="64">
        <f t="shared" si="8"/>
        <v>0</v>
      </c>
      <c r="K360" s="61"/>
      <c r="L360" s="63"/>
      <c r="M360" s="63"/>
    </row>
    <row r="361" spans="1:13">
      <c r="A361" s="61"/>
      <c r="B361" s="61"/>
      <c r="C361" s="61" t="str">
        <f>IF(B361="","",VLOOKUP(B361,DMKH!$A$7:$B$20,2,0))</f>
        <v/>
      </c>
      <c r="D361" s="61"/>
      <c r="E361" s="62"/>
      <c r="F361" s="61" t="str">
        <f>IF(E361="","",VLOOKUP(E361,TonghopNXT!$A$9:$C$5000,2,0))</f>
        <v/>
      </c>
      <c r="G361" s="62" t="str">
        <f>IF(E361="","",VLOOKUP(E361,TonghopNXT!$A$9:$C$5000,3,0))</f>
        <v/>
      </c>
      <c r="H361" s="63"/>
      <c r="I361" s="63"/>
      <c r="J361" s="64">
        <f t="shared" si="8"/>
        <v>0</v>
      </c>
      <c r="K361" s="61"/>
      <c r="L361" s="63"/>
      <c r="M361" s="63"/>
    </row>
    <row r="362" spans="1:13">
      <c r="A362" s="61"/>
      <c r="B362" s="61"/>
      <c r="C362" s="61" t="str">
        <f>IF(B362="","",VLOOKUP(B362,DMKH!$A$7:$B$20,2,0))</f>
        <v/>
      </c>
      <c r="D362" s="61"/>
      <c r="E362" s="62"/>
      <c r="F362" s="61" t="str">
        <f>IF(E362="","",VLOOKUP(E362,TonghopNXT!$A$9:$C$5000,2,0))</f>
        <v/>
      </c>
      <c r="G362" s="62" t="str">
        <f>IF(E362="","",VLOOKUP(E362,TonghopNXT!$A$9:$C$5000,3,0))</f>
        <v/>
      </c>
      <c r="H362" s="63"/>
      <c r="I362" s="63"/>
      <c r="J362" s="64">
        <f t="shared" si="8"/>
        <v>0</v>
      </c>
      <c r="K362" s="61"/>
      <c r="L362" s="63"/>
      <c r="M362" s="63"/>
    </row>
    <row r="363" spans="1:13">
      <c r="A363" s="61"/>
      <c r="B363" s="61"/>
      <c r="C363" s="61" t="str">
        <f>IF(B363="","",VLOOKUP(B363,DMKH!$A$7:$B$20,2,0))</f>
        <v/>
      </c>
      <c r="D363" s="61"/>
      <c r="E363" s="62"/>
      <c r="F363" s="61" t="str">
        <f>IF(E363="","",VLOOKUP(E363,TonghopNXT!$A$9:$C$5000,2,0))</f>
        <v/>
      </c>
      <c r="G363" s="62" t="str">
        <f>IF(E363="","",VLOOKUP(E363,TonghopNXT!$A$9:$C$5000,3,0))</f>
        <v/>
      </c>
      <c r="H363" s="63"/>
      <c r="I363" s="63"/>
      <c r="J363" s="64">
        <f t="shared" si="8"/>
        <v>0</v>
      </c>
      <c r="K363" s="61"/>
      <c r="L363" s="63"/>
      <c r="M363" s="63"/>
    </row>
    <row r="364" spans="1:13">
      <c r="A364" s="61"/>
      <c r="B364" s="61"/>
      <c r="C364" s="61" t="str">
        <f>IF(B364="","",VLOOKUP(B364,DMKH!$A$7:$B$20,2,0))</f>
        <v/>
      </c>
      <c r="D364" s="61"/>
      <c r="E364" s="62"/>
      <c r="F364" s="61" t="str">
        <f>IF(E364="","",VLOOKUP(E364,TonghopNXT!$A$9:$C$5000,2,0))</f>
        <v/>
      </c>
      <c r="G364" s="62" t="str">
        <f>IF(E364="","",VLOOKUP(E364,TonghopNXT!$A$9:$C$5000,3,0))</f>
        <v/>
      </c>
      <c r="H364" s="63"/>
      <c r="I364" s="63"/>
      <c r="J364" s="64">
        <f t="shared" si="8"/>
        <v>0</v>
      </c>
      <c r="K364" s="61"/>
      <c r="L364" s="63"/>
      <c r="M364" s="63"/>
    </row>
    <row r="365" spans="1:13">
      <c r="A365" s="61"/>
      <c r="B365" s="61"/>
      <c r="C365" s="61" t="str">
        <f>IF(B365="","",VLOOKUP(B365,DMKH!$A$7:$B$20,2,0))</f>
        <v/>
      </c>
      <c r="D365" s="61"/>
      <c r="E365" s="62"/>
      <c r="F365" s="61" t="str">
        <f>IF(E365="","",VLOOKUP(E365,TonghopNXT!$A$9:$C$5000,2,0))</f>
        <v/>
      </c>
      <c r="G365" s="62" t="str">
        <f>IF(E365="","",VLOOKUP(E365,TonghopNXT!$A$9:$C$5000,3,0))</f>
        <v/>
      </c>
      <c r="H365" s="63"/>
      <c r="I365" s="63"/>
      <c r="J365" s="64">
        <f t="shared" si="8"/>
        <v>0</v>
      </c>
      <c r="K365" s="61"/>
      <c r="L365" s="63"/>
      <c r="M365" s="63"/>
    </row>
    <row r="366" spans="1:13">
      <c r="A366" s="61"/>
      <c r="B366" s="61"/>
      <c r="C366" s="61" t="str">
        <f>IF(B366="","",VLOOKUP(B366,DMKH!$A$7:$B$20,2,0))</f>
        <v/>
      </c>
      <c r="D366" s="61"/>
      <c r="E366" s="62"/>
      <c r="F366" s="61" t="str">
        <f>IF(E366="","",VLOOKUP(E366,TonghopNXT!$A$9:$C$5000,2,0))</f>
        <v/>
      </c>
      <c r="G366" s="62" t="str">
        <f>IF(E366="","",VLOOKUP(E366,TonghopNXT!$A$9:$C$5000,3,0))</f>
        <v/>
      </c>
      <c r="H366" s="63"/>
      <c r="I366" s="63"/>
      <c r="J366" s="64">
        <f t="shared" si="8"/>
        <v>0</v>
      </c>
      <c r="K366" s="61"/>
      <c r="L366" s="63"/>
      <c r="M366" s="63"/>
    </row>
    <row r="367" spans="1:13">
      <c r="A367" s="61"/>
      <c r="B367" s="61"/>
      <c r="C367" s="61" t="str">
        <f>IF(B367="","",VLOOKUP(B367,DMKH!$A$7:$B$20,2,0))</f>
        <v/>
      </c>
      <c r="D367" s="61"/>
      <c r="E367" s="62"/>
      <c r="F367" s="61" t="str">
        <f>IF(E367="","",VLOOKUP(E367,TonghopNXT!$A$9:$C$5000,2,0))</f>
        <v/>
      </c>
      <c r="G367" s="62" t="str">
        <f>IF(E367="","",VLOOKUP(E367,TonghopNXT!$A$9:$C$5000,3,0))</f>
        <v/>
      </c>
      <c r="H367" s="63"/>
      <c r="I367" s="63"/>
      <c r="J367" s="64">
        <f t="shared" si="8"/>
        <v>0</v>
      </c>
      <c r="K367" s="61"/>
      <c r="L367" s="63"/>
      <c r="M367" s="63"/>
    </row>
    <row r="368" spans="1:13">
      <c r="A368" s="61"/>
      <c r="B368" s="61"/>
      <c r="C368" s="61" t="str">
        <f>IF(B368="","",VLOOKUP(B368,DMKH!$A$7:$B$20,2,0))</f>
        <v/>
      </c>
      <c r="D368" s="61"/>
      <c r="E368" s="62"/>
      <c r="F368" s="61" t="str">
        <f>IF(E368="","",VLOOKUP(E368,TonghopNXT!$A$9:$C$5000,2,0))</f>
        <v/>
      </c>
      <c r="G368" s="62" t="str">
        <f>IF(E368="","",VLOOKUP(E368,TonghopNXT!$A$9:$C$5000,3,0))</f>
        <v/>
      </c>
      <c r="H368" s="63"/>
      <c r="I368" s="63"/>
      <c r="J368" s="64">
        <f t="shared" si="8"/>
        <v>0</v>
      </c>
      <c r="K368" s="61"/>
      <c r="L368" s="63"/>
      <c r="M368" s="63"/>
    </row>
    <row r="369" spans="1:13">
      <c r="A369" s="61"/>
      <c r="B369" s="61"/>
      <c r="C369" s="61" t="str">
        <f>IF(B369="","",VLOOKUP(B369,DMKH!$A$7:$B$20,2,0))</f>
        <v/>
      </c>
      <c r="D369" s="61"/>
      <c r="E369" s="62"/>
      <c r="F369" s="61" t="str">
        <f>IF(E369="","",VLOOKUP(E369,TonghopNXT!$A$9:$C$5000,2,0))</f>
        <v/>
      </c>
      <c r="G369" s="62" t="str">
        <f>IF(E369="","",VLOOKUP(E369,TonghopNXT!$A$9:$C$5000,3,0))</f>
        <v/>
      </c>
      <c r="H369" s="63"/>
      <c r="I369" s="63"/>
      <c r="J369" s="64">
        <f t="shared" si="8"/>
        <v>0</v>
      </c>
      <c r="K369" s="61"/>
      <c r="L369" s="63"/>
      <c r="M369" s="63"/>
    </row>
    <row r="370" spans="1:13">
      <c r="A370" s="61"/>
      <c r="B370" s="61"/>
      <c r="C370" s="61" t="str">
        <f>IF(B370="","",VLOOKUP(B370,DMKH!$A$7:$B$20,2,0))</f>
        <v/>
      </c>
      <c r="D370" s="61"/>
      <c r="E370" s="62"/>
      <c r="F370" s="61" t="str">
        <f>IF(E370="","",VLOOKUP(E370,TonghopNXT!$A$9:$C$5000,2,0))</f>
        <v/>
      </c>
      <c r="G370" s="62" t="str">
        <f>IF(E370="","",VLOOKUP(E370,TonghopNXT!$A$9:$C$5000,3,0))</f>
        <v/>
      </c>
      <c r="H370" s="63"/>
      <c r="I370" s="63"/>
      <c r="J370" s="64">
        <f t="shared" si="8"/>
        <v>0</v>
      </c>
      <c r="K370" s="61"/>
      <c r="L370" s="63"/>
      <c r="M370" s="63"/>
    </row>
    <row r="371" spans="1:13">
      <c r="A371" s="61"/>
      <c r="B371" s="61"/>
      <c r="C371" s="61" t="str">
        <f>IF(B371="","",VLOOKUP(B371,DMKH!$A$7:$B$20,2,0))</f>
        <v/>
      </c>
      <c r="D371" s="61"/>
      <c r="E371" s="62"/>
      <c r="F371" s="61" t="str">
        <f>IF(E371="","",VLOOKUP(E371,TonghopNXT!$A$9:$C$5000,2,0))</f>
        <v/>
      </c>
      <c r="G371" s="62" t="str">
        <f>IF(E371="","",VLOOKUP(E371,TonghopNXT!$A$9:$C$5000,3,0))</f>
        <v/>
      </c>
      <c r="H371" s="63"/>
      <c r="I371" s="63"/>
      <c r="J371" s="64">
        <f t="shared" si="8"/>
        <v>0</v>
      </c>
      <c r="K371" s="61"/>
      <c r="L371" s="63"/>
      <c r="M371" s="63"/>
    </row>
    <row r="372" spans="1:13">
      <c r="A372" s="61"/>
      <c r="B372" s="61"/>
      <c r="C372" s="61" t="str">
        <f>IF(B372="","",VLOOKUP(B372,DMKH!$A$7:$B$20,2,0))</f>
        <v/>
      </c>
      <c r="D372" s="61"/>
      <c r="E372" s="62"/>
      <c r="F372" s="61" t="str">
        <f>IF(E372="","",VLOOKUP(E372,TonghopNXT!$A$9:$C$5000,2,0))</f>
        <v/>
      </c>
      <c r="G372" s="62" t="str">
        <f>IF(E372="","",VLOOKUP(E372,TonghopNXT!$A$9:$C$5000,3,0))</f>
        <v/>
      </c>
      <c r="H372" s="63"/>
      <c r="I372" s="63"/>
      <c r="J372" s="64">
        <f t="shared" si="8"/>
        <v>0</v>
      </c>
      <c r="K372" s="61"/>
      <c r="L372" s="63"/>
      <c r="M372" s="63"/>
    </row>
    <row r="373" spans="1:13">
      <c r="A373" s="61"/>
      <c r="B373" s="61"/>
      <c r="C373" s="61" t="str">
        <f>IF(B373="","",VLOOKUP(B373,DMKH!$A$7:$B$20,2,0))</f>
        <v/>
      </c>
      <c r="D373" s="61"/>
      <c r="E373" s="62"/>
      <c r="F373" s="61" t="str">
        <f>IF(E373="","",VLOOKUP(E373,TonghopNXT!$A$9:$C$5000,2,0))</f>
        <v/>
      </c>
      <c r="G373" s="62" t="str">
        <f>IF(E373="","",VLOOKUP(E373,TonghopNXT!$A$9:$C$5000,3,0))</f>
        <v/>
      </c>
      <c r="H373" s="63"/>
      <c r="I373" s="63"/>
      <c r="J373" s="64">
        <f t="shared" si="8"/>
        <v>0</v>
      </c>
      <c r="K373" s="61"/>
      <c r="L373" s="63"/>
      <c r="M373" s="63"/>
    </row>
    <row r="374" spans="1:13">
      <c r="A374" s="61"/>
      <c r="B374" s="61"/>
      <c r="C374" s="61" t="str">
        <f>IF(B374="","",VLOOKUP(B374,DMKH!$A$7:$B$20,2,0))</f>
        <v/>
      </c>
      <c r="D374" s="61"/>
      <c r="E374" s="62"/>
      <c r="F374" s="61" t="str">
        <f>IF(E374="","",VLOOKUP(E374,TonghopNXT!$A$9:$C$5000,2,0))</f>
        <v/>
      </c>
      <c r="G374" s="62" t="str">
        <f>IF(E374="","",VLOOKUP(E374,TonghopNXT!$A$9:$C$5000,3,0))</f>
        <v/>
      </c>
      <c r="H374" s="63"/>
      <c r="I374" s="63"/>
      <c r="J374" s="64">
        <f t="shared" si="8"/>
        <v>0</v>
      </c>
      <c r="K374" s="61"/>
      <c r="L374" s="63"/>
      <c r="M374" s="63"/>
    </row>
    <row r="375" spans="1:13">
      <c r="A375" s="61"/>
      <c r="B375" s="61"/>
      <c r="C375" s="61" t="str">
        <f>IF(B375="","",VLOOKUP(B375,DMKH!$A$7:$B$20,2,0))</f>
        <v/>
      </c>
      <c r="D375" s="61"/>
      <c r="E375" s="62"/>
      <c r="F375" s="61" t="str">
        <f>IF(E375="","",VLOOKUP(E375,TonghopNXT!$A$9:$C$5000,2,0))</f>
        <v/>
      </c>
      <c r="G375" s="62" t="str">
        <f>IF(E375="","",VLOOKUP(E375,TonghopNXT!$A$9:$C$5000,3,0))</f>
        <v/>
      </c>
      <c r="H375" s="63"/>
      <c r="I375" s="63"/>
      <c r="J375" s="64">
        <f t="shared" si="8"/>
        <v>0</v>
      </c>
      <c r="K375" s="61"/>
      <c r="L375" s="63"/>
      <c r="M375" s="63"/>
    </row>
    <row r="376" spans="1:13">
      <c r="A376" s="61"/>
      <c r="B376" s="61"/>
      <c r="C376" s="61" t="str">
        <f>IF(B376="","",VLOOKUP(B376,DMKH!$A$7:$B$20,2,0))</f>
        <v/>
      </c>
      <c r="D376" s="61"/>
      <c r="E376" s="62"/>
      <c r="F376" s="61" t="str">
        <f>IF(E376="","",VLOOKUP(E376,TonghopNXT!$A$9:$C$5000,2,0))</f>
        <v/>
      </c>
      <c r="G376" s="62" t="str">
        <f>IF(E376="","",VLOOKUP(E376,TonghopNXT!$A$9:$C$5000,3,0))</f>
        <v/>
      </c>
      <c r="H376" s="63"/>
      <c r="I376" s="63"/>
      <c r="J376" s="64">
        <f t="shared" si="8"/>
        <v>0</v>
      </c>
      <c r="K376" s="61"/>
      <c r="L376" s="63"/>
      <c r="M376" s="63"/>
    </row>
    <row r="377" spans="1:13">
      <c r="A377" s="61"/>
      <c r="B377" s="61"/>
      <c r="C377" s="61" t="str">
        <f>IF(B377="","",VLOOKUP(B377,DMKH!$A$7:$B$20,2,0))</f>
        <v/>
      </c>
      <c r="D377" s="61"/>
      <c r="E377" s="62"/>
      <c r="F377" s="61" t="str">
        <f>IF(E377="","",VLOOKUP(E377,TonghopNXT!$A$9:$C$5000,2,0))</f>
        <v/>
      </c>
      <c r="G377" s="62" t="str">
        <f>IF(E377="","",VLOOKUP(E377,TonghopNXT!$A$9:$C$5000,3,0))</f>
        <v/>
      </c>
      <c r="H377" s="63"/>
      <c r="I377" s="63"/>
      <c r="J377" s="64">
        <f t="shared" si="8"/>
        <v>0</v>
      </c>
      <c r="K377" s="61"/>
      <c r="L377" s="63"/>
      <c r="M377" s="63"/>
    </row>
    <row r="378" spans="1:13">
      <c r="A378" s="61"/>
      <c r="B378" s="61"/>
      <c r="C378" s="61" t="str">
        <f>IF(B378="","",VLOOKUP(B378,DMKH!$A$7:$B$20,2,0))</f>
        <v/>
      </c>
      <c r="D378" s="61"/>
      <c r="E378" s="62"/>
      <c r="F378" s="61" t="str">
        <f>IF(E378="","",VLOOKUP(E378,TonghopNXT!$A$9:$C$5000,2,0))</f>
        <v/>
      </c>
      <c r="G378" s="62" t="str">
        <f>IF(E378="","",VLOOKUP(E378,TonghopNXT!$A$9:$C$5000,3,0))</f>
        <v/>
      </c>
      <c r="H378" s="63"/>
      <c r="I378" s="63"/>
      <c r="J378" s="64">
        <f t="shared" si="8"/>
        <v>0</v>
      </c>
      <c r="K378" s="61"/>
      <c r="L378" s="63"/>
      <c r="M378" s="63"/>
    </row>
    <row r="379" spans="1:13">
      <c r="A379" s="61"/>
      <c r="B379" s="61"/>
      <c r="C379" s="61" t="str">
        <f>IF(B379="","",VLOOKUP(B379,DMKH!$A$7:$B$20,2,0))</f>
        <v/>
      </c>
      <c r="D379" s="61"/>
      <c r="E379" s="62"/>
      <c r="F379" s="61" t="str">
        <f>IF(E379="","",VLOOKUP(E379,TonghopNXT!$A$9:$C$5000,2,0))</f>
        <v/>
      </c>
      <c r="G379" s="62" t="str">
        <f>IF(E379="","",VLOOKUP(E379,TonghopNXT!$A$9:$C$5000,3,0))</f>
        <v/>
      </c>
      <c r="H379" s="63"/>
      <c r="I379" s="63"/>
      <c r="J379" s="64">
        <f t="shared" si="8"/>
        <v>0</v>
      </c>
      <c r="K379" s="61"/>
      <c r="L379" s="63"/>
      <c r="M379" s="63"/>
    </row>
    <row r="380" spans="1:13">
      <c r="A380" s="61"/>
      <c r="B380" s="61"/>
      <c r="C380" s="61" t="str">
        <f>IF(B380="","",VLOOKUP(B380,DMKH!$A$7:$B$20,2,0))</f>
        <v/>
      </c>
      <c r="D380" s="61"/>
      <c r="E380" s="62"/>
      <c r="F380" s="61" t="str">
        <f>IF(E380="","",VLOOKUP(E380,TonghopNXT!$A$9:$C$5000,2,0))</f>
        <v/>
      </c>
      <c r="G380" s="62" t="str">
        <f>IF(E380="","",VLOOKUP(E380,TonghopNXT!$A$9:$C$5000,3,0))</f>
        <v/>
      </c>
      <c r="H380" s="63"/>
      <c r="I380" s="63"/>
      <c r="J380" s="64">
        <f t="shared" si="8"/>
        <v>0</v>
      </c>
      <c r="K380" s="61"/>
      <c r="L380" s="63"/>
      <c r="M380" s="63"/>
    </row>
    <row r="381" spans="1:13">
      <c r="A381" s="61"/>
      <c r="B381" s="61"/>
      <c r="C381" s="61" t="str">
        <f>IF(B381="","",VLOOKUP(B381,DMKH!$A$7:$B$20,2,0))</f>
        <v/>
      </c>
      <c r="D381" s="61"/>
      <c r="E381" s="62"/>
      <c r="F381" s="61" t="str">
        <f>IF(E381="","",VLOOKUP(E381,TonghopNXT!$A$9:$C$5000,2,0))</f>
        <v/>
      </c>
      <c r="G381" s="62" t="str">
        <f>IF(E381="","",VLOOKUP(E381,TonghopNXT!$A$9:$C$5000,3,0))</f>
        <v/>
      </c>
      <c r="H381" s="63"/>
      <c r="I381" s="63"/>
      <c r="J381" s="64">
        <f t="shared" si="8"/>
        <v>0</v>
      </c>
      <c r="K381" s="61"/>
      <c r="L381" s="63"/>
      <c r="M381" s="63"/>
    </row>
    <row r="382" spans="1:13">
      <c r="A382" s="61"/>
      <c r="B382" s="61"/>
      <c r="C382" s="61" t="str">
        <f>IF(B382="","",VLOOKUP(B382,DMKH!$A$7:$B$20,2,0))</f>
        <v/>
      </c>
      <c r="D382" s="61"/>
      <c r="E382" s="62"/>
      <c r="F382" s="61" t="str">
        <f>IF(E382="","",VLOOKUP(E382,TonghopNXT!$A$9:$C$5000,2,0))</f>
        <v/>
      </c>
      <c r="G382" s="62" t="str">
        <f>IF(E382="","",VLOOKUP(E382,TonghopNXT!$A$9:$C$5000,3,0))</f>
        <v/>
      </c>
      <c r="H382" s="63"/>
      <c r="I382" s="63"/>
      <c r="J382" s="64">
        <f t="shared" si="8"/>
        <v>0</v>
      </c>
      <c r="K382" s="61"/>
      <c r="L382" s="63"/>
      <c r="M382" s="63"/>
    </row>
    <row r="383" spans="1:13">
      <c r="A383" s="61"/>
      <c r="B383" s="61"/>
      <c r="C383" s="61" t="str">
        <f>IF(B383="","",VLOOKUP(B383,DMKH!$A$7:$B$20,2,0))</f>
        <v/>
      </c>
      <c r="D383" s="61"/>
      <c r="E383" s="62"/>
      <c r="F383" s="61" t="str">
        <f>IF(E383="","",VLOOKUP(E383,TonghopNXT!$A$9:$C$5000,2,0))</f>
        <v/>
      </c>
      <c r="G383" s="62" t="str">
        <f>IF(E383="","",VLOOKUP(E383,TonghopNXT!$A$9:$C$5000,3,0))</f>
        <v/>
      </c>
      <c r="H383" s="63"/>
      <c r="I383" s="63"/>
      <c r="J383" s="64">
        <f t="shared" si="8"/>
        <v>0</v>
      </c>
      <c r="K383" s="61"/>
      <c r="L383" s="63"/>
      <c r="M383" s="63"/>
    </row>
    <row r="384" spans="1:13">
      <c r="A384" s="61"/>
      <c r="B384" s="61"/>
      <c r="C384" s="61" t="str">
        <f>IF(B384="","",VLOOKUP(B384,DMKH!$A$7:$B$20,2,0))</f>
        <v/>
      </c>
      <c r="D384" s="61"/>
      <c r="E384" s="62"/>
      <c r="F384" s="61" t="str">
        <f>IF(E384="","",VLOOKUP(E384,TonghopNXT!$A$9:$C$5000,2,0))</f>
        <v/>
      </c>
      <c r="G384" s="62" t="str">
        <f>IF(E384="","",VLOOKUP(E384,TonghopNXT!$A$9:$C$5000,3,0))</f>
        <v/>
      </c>
      <c r="H384" s="63"/>
      <c r="I384" s="63"/>
      <c r="J384" s="64">
        <f t="shared" si="8"/>
        <v>0</v>
      </c>
      <c r="K384" s="61"/>
      <c r="L384" s="63"/>
      <c r="M384" s="63"/>
    </row>
    <row r="385" spans="1:13">
      <c r="A385" s="61"/>
      <c r="B385" s="61"/>
      <c r="C385" s="61" t="str">
        <f>IF(B385="","",VLOOKUP(B385,DMKH!$A$7:$B$20,2,0))</f>
        <v/>
      </c>
      <c r="D385" s="61"/>
      <c r="E385" s="62"/>
      <c r="F385" s="61" t="str">
        <f>IF(E385="","",VLOOKUP(E385,TonghopNXT!$A$9:$C$5000,2,0))</f>
        <v/>
      </c>
      <c r="G385" s="62" t="str">
        <f>IF(E385="","",VLOOKUP(E385,TonghopNXT!$A$9:$C$5000,3,0))</f>
        <v/>
      </c>
      <c r="H385" s="63"/>
      <c r="I385" s="63"/>
      <c r="J385" s="64">
        <f t="shared" si="8"/>
        <v>0</v>
      </c>
      <c r="K385" s="61"/>
      <c r="L385" s="63"/>
      <c r="M385" s="63"/>
    </row>
    <row r="386" spans="1:13">
      <c r="A386" s="61"/>
      <c r="B386" s="61"/>
      <c r="C386" s="61" t="str">
        <f>IF(B386="","",VLOOKUP(B386,DMKH!$A$7:$B$20,2,0))</f>
        <v/>
      </c>
      <c r="D386" s="61"/>
      <c r="E386" s="62"/>
      <c r="F386" s="61" t="str">
        <f>IF(E386="","",VLOOKUP(E386,TonghopNXT!$A$9:$C$5000,2,0))</f>
        <v/>
      </c>
      <c r="G386" s="62" t="str">
        <f>IF(E386="","",VLOOKUP(E386,TonghopNXT!$A$9:$C$5000,3,0))</f>
        <v/>
      </c>
      <c r="H386" s="63"/>
      <c r="I386" s="63"/>
      <c r="J386" s="64">
        <f t="shared" si="8"/>
        <v>0</v>
      </c>
      <c r="K386" s="61"/>
      <c r="L386" s="63"/>
      <c r="M386" s="63"/>
    </row>
    <row r="387" spans="1:13">
      <c r="A387" s="61"/>
      <c r="B387" s="61"/>
      <c r="C387" s="61" t="str">
        <f>IF(B387="","",VLOOKUP(B387,DMKH!$A$7:$B$20,2,0))</f>
        <v/>
      </c>
      <c r="D387" s="61"/>
      <c r="E387" s="62"/>
      <c r="F387" s="61" t="str">
        <f>IF(E387="","",VLOOKUP(E387,TonghopNXT!$A$9:$C$5000,2,0))</f>
        <v/>
      </c>
      <c r="G387" s="62" t="str">
        <f>IF(E387="","",VLOOKUP(E387,TonghopNXT!$A$9:$C$5000,3,0))</f>
        <v/>
      </c>
      <c r="H387" s="63"/>
      <c r="I387" s="63"/>
      <c r="J387" s="64">
        <f t="shared" si="8"/>
        <v>0</v>
      </c>
      <c r="K387" s="61"/>
      <c r="L387" s="63"/>
      <c r="M387" s="63"/>
    </row>
    <row r="388" spans="1:13">
      <c r="A388" s="61"/>
      <c r="B388" s="61"/>
      <c r="C388" s="61" t="str">
        <f>IF(B388="","",VLOOKUP(B388,DMKH!$A$7:$B$20,2,0))</f>
        <v/>
      </c>
      <c r="D388" s="61"/>
      <c r="E388" s="62"/>
      <c r="F388" s="61" t="str">
        <f>IF(E388="","",VLOOKUP(E388,TonghopNXT!$A$9:$C$5000,2,0))</f>
        <v/>
      </c>
      <c r="G388" s="62" t="str">
        <f>IF(E388="","",VLOOKUP(E388,TonghopNXT!$A$9:$C$5000,3,0))</f>
        <v/>
      </c>
      <c r="H388" s="63"/>
      <c r="I388" s="63"/>
      <c r="J388" s="64">
        <f t="shared" si="8"/>
        <v>0</v>
      </c>
      <c r="K388" s="61"/>
      <c r="L388" s="63"/>
      <c r="M388" s="63"/>
    </row>
    <row r="389" spans="1:13">
      <c r="A389" s="61"/>
      <c r="B389" s="61"/>
      <c r="C389" s="61" t="str">
        <f>IF(B389="","",VLOOKUP(B389,DMKH!$A$7:$B$20,2,0))</f>
        <v/>
      </c>
      <c r="D389" s="61"/>
      <c r="E389" s="62"/>
      <c r="F389" s="61" t="str">
        <f>IF(E389="","",VLOOKUP(E389,TonghopNXT!$A$9:$C$5000,2,0))</f>
        <v/>
      </c>
      <c r="G389" s="62" t="str">
        <f>IF(E389="","",VLOOKUP(E389,TonghopNXT!$A$9:$C$5000,3,0))</f>
        <v/>
      </c>
      <c r="H389" s="63"/>
      <c r="I389" s="63"/>
      <c r="J389" s="64">
        <f t="shared" si="8"/>
        <v>0</v>
      </c>
      <c r="K389" s="61"/>
      <c r="L389" s="63"/>
      <c r="M389" s="63"/>
    </row>
    <row r="390" spans="1:13">
      <c r="A390" s="61"/>
      <c r="B390" s="61"/>
      <c r="C390" s="61" t="str">
        <f>IF(B390="","",VLOOKUP(B390,DMKH!$A$7:$B$20,2,0))</f>
        <v/>
      </c>
      <c r="D390" s="61"/>
      <c r="E390" s="62"/>
      <c r="F390" s="61" t="str">
        <f>IF(E390="","",VLOOKUP(E390,TonghopNXT!$A$9:$C$5000,2,0))</f>
        <v/>
      </c>
      <c r="G390" s="62" t="str">
        <f>IF(E390="","",VLOOKUP(E390,TonghopNXT!$A$9:$C$5000,3,0))</f>
        <v/>
      </c>
      <c r="H390" s="63"/>
      <c r="I390" s="63"/>
      <c r="J390" s="64">
        <f t="shared" si="8"/>
        <v>0</v>
      </c>
      <c r="K390" s="61"/>
      <c r="L390" s="63"/>
      <c r="M390" s="63"/>
    </row>
    <row r="391" spans="1:13">
      <c r="A391" s="61"/>
      <c r="B391" s="61"/>
      <c r="C391" s="61" t="str">
        <f>IF(B391="","",VLOOKUP(B391,DMKH!$A$7:$B$20,2,0))</f>
        <v/>
      </c>
      <c r="D391" s="61"/>
      <c r="E391" s="62"/>
      <c r="F391" s="61" t="str">
        <f>IF(E391="","",VLOOKUP(E391,TonghopNXT!$A$9:$C$5000,2,0))</f>
        <v/>
      </c>
      <c r="G391" s="62" t="str">
        <f>IF(E391="","",VLOOKUP(E391,TonghopNXT!$A$9:$C$5000,3,0))</f>
        <v/>
      </c>
      <c r="H391" s="63"/>
      <c r="I391" s="63"/>
      <c r="J391" s="64">
        <f t="shared" si="8"/>
        <v>0</v>
      </c>
      <c r="K391" s="61"/>
      <c r="L391" s="63"/>
      <c r="M391" s="63"/>
    </row>
    <row r="392" spans="1:13">
      <c r="A392" s="61"/>
      <c r="B392" s="61"/>
      <c r="C392" s="61" t="str">
        <f>IF(B392="","",VLOOKUP(B392,DMKH!$A$7:$B$20,2,0))</f>
        <v/>
      </c>
      <c r="D392" s="61"/>
      <c r="E392" s="62"/>
      <c r="F392" s="61" t="str">
        <f>IF(E392="","",VLOOKUP(E392,TonghopNXT!$A$9:$C$5000,2,0))</f>
        <v/>
      </c>
      <c r="G392" s="62" t="str">
        <f>IF(E392="","",VLOOKUP(E392,TonghopNXT!$A$9:$C$5000,3,0))</f>
        <v/>
      </c>
      <c r="H392" s="63"/>
      <c r="I392" s="63"/>
      <c r="J392" s="64">
        <f t="shared" si="8"/>
        <v>0</v>
      </c>
      <c r="K392" s="61"/>
      <c r="L392" s="63"/>
      <c r="M392" s="63"/>
    </row>
    <row r="393" spans="1:13">
      <c r="A393" s="61"/>
      <c r="B393" s="61"/>
      <c r="C393" s="61" t="str">
        <f>IF(B393="","",VLOOKUP(B393,DMKH!$A$7:$B$20,2,0))</f>
        <v/>
      </c>
      <c r="D393" s="61"/>
      <c r="E393" s="62"/>
      <c r="F393" s="61" t="str">
        <f>IF(E393="","",VLOOKUP(E393,TonghopNXT!$A$9:$C$5000,2,0))</f>
        <v/>
      </c>
      <c r="G393" s="62" t="str">
        <f>IF(E393="","",VLOOKUP(E393,TonghopNXT!$A$9:$C$5000,3,0))</f>
        <v/>
      </c>
      <c r="H393" s="63"/>
      <c r="I393" s="63"/>
      <c r="J393" s="64">
        <f t="shared" si="8"/>
        <v>0</v>
      </c>
      <c r="K393" s="61"/>
      <c r="L393" s="63"/>
      <c r="M393" s="63"/>
    </row>
    <row r="394" spans="1:13">
      <c r="A394" s="61"/>
      <c r="B394" s="61"/>
      <c r="C394" s="61" t="str">
        <f>IF(B394="","",VLOOKUP(B394,DMKH!$A$7:$B$20,2,0))</f>
        <v/>
      </c>
      <c r="D394" s="61"/>
      <c r="E394" s="62"/>
      <c r="F394" s="61" t="str">
        <f>IF(E394="","",VLOOKUP(E394,TonghopNXT!$A$9:$C$5000,2,0))</f>
        <v/>
      </c>
      <c r="G394" s="62" t="str">
        <f>IF(E394="","",VLOOKUP(E394,TonghopNXT!$A$9:$C$5000,3,0))</f>
        <v/>
      </c>
      <c r="H394" s="63"/>
      <c r="I394" s="63"/>
      <c r="J394" s="64">
        <f t="shared" si="8"/>
        <v>0</v>
      </c>
      <c r="K394" s="61"/>
      <c r="L394" s="63"/>
      <c r="M394" s="63"/>
    </row>
    <row r="395" spans="1:13">
      <c r="A395" s="61"/>
      <c r="B395" s="61"/>
      <c r="C395" s="61" t="str">
        <f>IF(B395="","",VLOOKUP(B395,DMKH!$A$7:$B$20,2,0))</f>
        <v/>
      </c>
      <c r="D395" s="61"/>
      <c r="E395" s="62"/>
      <c r="F395" s="61" t="str">
        <f>IF(E395="","",VLOOKUP(E395,TonghopNXT!$A$9:$C$5000,2,0))</f>
        <v/>
      </c>
      <c r="G395" s="62" t="str">
        <f>IF(E395="","",VLOOKUP(E395,TonghopNXT!$A$9:$C$5000,3,0))</f>
        <v/>
      </c>
      <c r="H395" s="63"/>
      <c r="I395" s="63"/>
      <c r="J395" s="64">
        <f t="shared" si="8"/>
        <v>0</v>
      </c>
      <c r="K395" s="61"/>
      <c r="L395" s="63"/>
      <c r="M395" s="63"/>
    </row>
    <row r="396" spans="1:13">
      <c r="A396" s="61"/>
      <c r="B396" s="61"/>
      <c r="C396" s="61" t="str">
        <f>IF(B396="","",VLOOKUP(B396,DMKH!$A$7:$B$20,2,0))</f>
        <v/>
      </c>
      <c r="D396" s="61"/>
      <c r="E396" s="62"/>
      <c r="F396" s="61" t="str">
        <f>IF(E396="","",VLOOKUP(E396,TonghopNXT!$A$9:$C$5000,2,0))</f>
        <v/>
      </c>
      <c r="G396" s="62" t="str">
        <f>IF(E396="","",VLOOKUP(E396,TonghopNXT!$A$9:$C$5000,3,0))</f>
        <v/>
      </c>
      <c r="H396" s="63"/>
      <c r="I396" s="63"/>
      <c r="J396" s="64">
        <f t="shared" si="8"/>
        <v>0</v>
      </c>
      <c r="K396" s="61"/>
      <c r="L396" s="63"/>
      <c r="M396" s="63"/>
    </row>
    <row r="397" spans="1:13">
      <c r="A397" s="61"/>
      <c r="B397" s="61"/>
      <c r="C397" s="61" t="str">
        <f>IF(B397="","",VLOOKUP(B397,DMKH!$A$7:$B$20,2,0))</f>
        <v/>
      </c>
      <c r="D397" s="61"/>
      <c r="E397" s="62"/>
      <c r="F397" s="61" t="str">
        <f>IF(E397="","",VLOOKUP(E397,TonghopNXT!$A$9:$C$5000,2,0))</f>
        <v/>
      </c>
      <c r="G397" s="62" t="str">
        <f>IF(E397="","",VLOOKUP(E397,TonghopNXT!$A$9:$C$5000,3,0))</f>
        <v/>
      </c>
      <c r="H397" s="63"/>
      <c r="I397" s="63"/>
      <c r="J397" s="64">
        <f t="shared" si="8"/>
        <v>0</v>
      </c>
      <c r="K397" s="61"/>
      <c r="L397" s="63"/>
      <c r="M397" s="63"/>
    </row>
    <row r="398" spans="1:13">
      <c r="A398" s="61"/>
      <c r="B398" s="61"/>
      <c r="C398" s="61" t="str">
        <f>IF(B398="","",VLOOKUP(B398,DMKH!$A$7:$B$20,2,0))</f>
        <v/>
      </c>
      <c r="D398" s="61"/>
      <c r="E398" s="62"/>
      <c r="F398" s="61" t="str">
        <f>IF(E398="","",VLOOKUP(E398,TonghopNXT!$A$9:$C$5000,2,0))</f>
        <v/>
      </c>
      <c r="G398" s="62" t="str">
        <f>IF(E398="","",VLOOKUP(E398,TonghopNXT!$A$9:$C$5000,3,0))</f>
        <v/>
      </c>
      <c r="H398" s="63"/>
      <c r="I398" s="63"/>
      <c r="J398" s="64">
        <f t="shared" si="8"/>
        <v>0</v>
      </c>
      <c r="K398" s="61"/>
      <c r="L398" s="63"/>
      <c r="M398" s="63"/>
    </row>
    <row r="399" spans="1:13">
      <c r="A399" s="61"/>
      <c r="B399" s="61"/>
      <c r="C399" s="61" t="str">
        <f>IF(B399="","",VLOOKUP(B399,DMKH!$A$7:$B$20,2,0))</f>
        <v/>
      </c>
      <c r="D399" s="61"/>
      <c r="E399" s="62"/>
      <c r="F399" s="61" t="str">
        <f>IF(E399="","",VLOOKUP(E399,TonghopNXT!$A$9:$C$5000,2,0))</f>
        <v/>
      </c>
      <c r="G399" s="62" t="str">
        <f>IF(E399="","",VLOOKUP(E399,TonghopNXT!$A$9:$C$5000,3,0))</f>
        <v/>
      </c>
      <c r="H399" s="63"/>
      <c r="I399" s="63"/>
      <c r="J399" s="64">
        <f t="shared" si="8"/>
        <v>0</v>
      </c>
      <c r="K399" s="61"/>
      <c r="L399" s="63"/>
      <c r="M399" s="63"/>
    </row>
    <row r="400" spans="1:13">
      <c r="A400" s="61"/>
      <c r="B400" s="61"/>
      <c r="C400" s="61" t="str">
        <f>IF(B400="","",VLOOKUP(B400,DMKH!$A$7:$B$20,2,0))</f>
        <v/>
      </c>
      <c r="D400" s="61"/>
      <c r="E400" s="62"/>
      <c r="F400" s="61" t="str">
        <f>IF(E400="","",VLOOKUP(E400,TonghopNXT!$A$9:$C$5000,2,0))</f>
        <v/>
      </c>
      <c r="G400" s="62" t="str">
        <f>IF(E400="","",VLOOKUP(E400,TonghopNXT!$A$9:$C$5000,3,0))</f>
        <v/>
      </c>
      <c r="H400" s="63"/>
      <c r="I400" s="63"/>
      <c r="J400" s="64">
        <f t="shared" si="8"/>
        <v>0</v>
      </c>
      <c r="K400" s="61"/>
      <c r="L400" s="63"/>
      <c r="M400" s="63"/>
    </row>
    <row r="401" spans="1:13">
      <c r="A401" s="61"/>
      <c r="B401" s="61"/>
      <c r="C401" s="61" t="str">
        <f>IF(B401="","",VLOOKUP(B401,DMKH!$A$7:$B$20,2,0))</f>
        <v/>
      </c>
      <c r="D401" s="61"/>
      <c r="E401" s="62"/>
      <c r="F401" s="61" t="str">
        <f>IF(E401="","",VLOOKUP(E401,TonghopNXT!$A$9:$C$5000,2,0))</f>
        <v/>
      </c>
      <c r="G401" s="62" t="str">
        <f>IF(E401="","",VLOOKUP(E401,TonghopNXT!$A$9:$C$5000,3,0))</f>
        <v/>
      </c>
      <c r="H401" s="63"/>
      <c r="I401" s="63"/>
      <c r="J401" s="64">
        <f t="shared" si="8"/>
        <v>0</v>
      </c>
      <c r="K401" s="61"/>
      <c r="L401" s="63"/>
      <c r="M401" s="63"/>
    </row>
    <row r="402" spans="1:13">
      <c r="A402" s="61"/>
      <c r="B402" s="61"/>
      <c r="C402" s="61" t="str">
        <f>IF(B402="","",VLOOKUP(B402,DMKH!$A$7:$B$20,2,0))</f>
        <v/>
      </c>
      <c r="D402" s="61"/>
      <c r="E402" s="62"/>
      <c r="F402" s="61" t="str">
        <f>IF(E402="","",VLOOKUP(E402,TonghopNXT!$A$9:$C$5000,2,0))</f>
        <v/>
      </c>
      <c r="G402" s="62" t="str">
        <f>IF(E402="","",VLOOKUP(E402,TonghopNXT!$A$9:$C$5000,3,0))</f>
        <v/>
      </c>
      <c r="H402" s="63"/>
      <c r="I402" s="63"/>
      <c r="J402" s="64">
        <f t="shared" si="8"/>
        <v>0</v>
      </c>
      <c r="K402" s="61"/>
      <c r="L402" s="63"/>
      <c r="M402" s="63"/>
    </row>
    <row r="403" spans="1:13">
      <c r="A403" s="61"/>
      <c r="B403" s="61"/>
      <c r="C403" s="61" t="str">
        <f>IF(B403="","",VLOOKUP(B403,DMKH!$A$7:$B$20,2,0))</f>
        <v/>
      </c>
      <c r="D403" s="61"/>
      <c r="E403" s="62"/>
      <c r="F403" s="61" t="str">
        <f>IF(E403="","",VLOOKUP(E403,TonghopNXT!$A$9:$C$5000,2,0))</f>
        <v/>
      </c>
      <c r="G403" s="62" t="str">
        <f>IF(E403="","",VLOOKUP(E403,TonghopNXT!$A$9:$C$5000,3,0))</f>
        <v/>
      </c>
      <c r="H403" s="63"/>
      <c r="I403" s="63"/>
      <c r="J403" s="64">
        <f t="shared" si="8"/>
        <v>0</v>
      </c>
      <c r="K403" s="61"/>
      <c r="L403" s="63"/>
      <c r="M403" s="63"/>
    </row>
    <row r="404" spans="1:13">
      <c r="A404" s="61"/>
      <c r="B404" s="61"/>
      <c r="C404" s="61" t="str">
        <f>IF(B404="","",VLOOKUP(B404,DMKH!$A$7:$B$20,2,0))</f>
        <v/>
      </c>
      <c r="D404" s="61"/>
      <c r="E404" s="62"/>
      <c r="F404" s="61" t="str">
        <f>IF(E404="","",VLOOKUP(E404,TonghopNXT!$A$9:$C$5000,2,0))</f>
        <v/>
      </c>
      <c r="G404" s="62" t="str">
        <f>IF(E404="","",VLOOKUP(E404,TonghopNXT!$A$9:$C$5000,3,0))</f>
        <v/>
      </c>
      <c r="H404" s="63"/>
      <c r="I404" s="63"/>
      <c r="J404" s="64">
        <f t="shared" si="8"/>
        <v>0</v>
      </c>
      <c r="K404" s="61"/>
      <c r="L404" s="63"/>
      <c r="M404" s="63"/>
    </row>
    <row r="405" spans="1:13">
      <c r="A405" s="61"/>
      <c r="B405" s="61"/>
      <c r="C405" s="61" t="str">
        <f>IF(B405="","",VLOOKUP(B405,DMKH!$A$7:$B$20,2,0))</f>
        <v/>
      </c>
      <c r="D405" s="61"/>
      <c r="E405" s="62"/>
      <c r="F405" s="61" t="str">
        <f>IF(E405="","",VLOOKUP(E405,TonghopNXT!$A$9:$C$5000,2,0))</f>
        <v/>
      </c>
      <c r="G405" s="62" t="str">
        <f>IF(E405="","",VLOOKUP(E405,TonghopNXT!$A$9:$C$5000,3,0))</f>
        <v/>
      </c>
      <c r="H405" s="63"/>
      <c r="I405" s="63"/>
      <c r="J405" s="64">
        <f t="shared" si="8"/>
        <v>0</v>
      </c>
      <c r="K405" s="61"/>
      <c r="L405" s="63"/>
      <c r="M405" s="63"/>
    </row>
    <row r="406" spans="1:13">
      <c r="A406" s="61"/>
      <c r="B406" s="61"/>
      <c r="C406" s="61" t="str">
        <f>IF(B406="","",VLOOKUP(B406,DMKH!$A$7:$B$20,2,0))</f>
        <v/>
      </c>
      <c r="D406" s="61"/>
      <c r="E406" s="62"/>
      <c r="F406" s="61" t="str">
        <f>IF(E406="","",VLOOKUP(E406,TonghopNXT!$A$9:$C$5000,2,0))</f>
        <v/>
      </c>
      <c r="G406" s="62" t="str">
        <f>IF(E406="","",VLOOKUP(E406,TonghopNXT!$A$9:$C$5000,3,0))</f>
        <v/>
      </c>
      <c r="H406" s="63"/>
      <c r="I406" s="63"/>
      <c r="J406" s="64">
        <f t="shared" si="8"/>
        <v>0</v>
      </c>
      <c r="K406" s="61"/>
      <c r="L406" s="63"/>
      <c r="M406" s="63"/>
    </row>
    <row r="407" spans="1:13">
      <c r="A407" s="61"/>
      <c r="B407" s="61"/>
      <c r="C407" s="61" t="str">
        <f>IF(B407="","",VLOOKUP(B407,DMKH!$A$7:$B$20,2,0))</f>
        <v/>
      </c>
      <c r="D407" s="61"/>
      <c r="E407" s="62"/>
      <c r="F407" s="61" t="str">
        <f>IF(E407="","",VLOOKUP(E407,TonghopNXT!$A$9:$C$5000,2,0))</f>
        <v/>
      </c>
      <c r="G407" s="62" t="str">
        <f>IF(E407="","",VLOOKUP(E407,TonghopNXT!$A$9:$C$5000,3,0))</f>
        <v/>
      </c>
      <c r="H407" s="63"/>
      <c r="I407" s="63"/>
      <c r="J407" s="64">
        <f t="shared" si="8"/>
        <v>0</v>
      </c>
      <c r="K407" s="61"/>
      <c r="L407" s="63"/>
      <c r="M407" s="63"/>
    </row>
    <row r="408" spans="1:13">
      <c r="A408" s="61"/>
      <c r="B408" s="61"/>
      <c r="C408" s="61" t="str">
        <f>IF(B408="","",VLOOKUP(B408,DMKH!$A$7:$B$20,2,0))</f>
        <v/>
      </c>
      <c r="D408" s="61"/>
      <c r="E408" s="62"/>
      <c r="F408" s="61" t="str">
        <f>IF(E408="","",VLOOKUP(E408,TonghopNXT!$A$9:$C$5000,2,0))</f>
        <v/>
      </c>
      <c r="G408" s="62" t="str">
        <f>IF(E408="","",VLOOKUP(E408,TonghopNXT!$A$9:$C$5000,3,0))</f>
        <v/>
      </c>
      <c r="H408" s="63"/>
      <c r="I408" s="63"/>
      <c r="J408" s="64">
        <f t="shared" si="8"/>
        <v>0</v>
      </c>
      <c r="K408" s="61"/>
      <c r="L408" s="63"/>
      <c r="M408" s="63"/>
    </row>
    <row r="409" spans="1:13">
      <c r="A409" s="61"/>
      <c r="B409" s="61"/>
      <c r="C409" s="61" t="str">
        <f>IF(B409="","",VLOOKUP(B409,DMKH!$A$7:$B$20,2,0))</f>
        <v/>
      </c>
      <c r="D409" s="61"/>
      <c r="E409" s="62"/>
      <c r="F409" s="61" t="str">
        <f>IF(E409="","",VLOOKUP(E409,TonghopNXT!$A$9:$C$5000,2,0))</f>
        <v/>
      </c>
      <c r="G409" s="62" t="str">
        <f>IF(E409="","",VLOOKUP(E409,TonghopNXT!$A$9:$C$5000,3,0))</f>
        <v/>
      </c>
      <c r="H409" s="63"/>
      <c r="I409" s="63"/>
      <c r="J409" s="64">
        <f t="shared" si="8"/>
        <v>0</v>
      </c>
      <c r="K409" s="61"/>
      <c r="L409" s="63"/>
      <c r="M409" s="63"/>
    </row>
    <row r="410" spans="1:13">
      <c r="A410" s="61"/>
      <c r="B410" s="61"/>
      <c r="C410" s="61" t="str">
        <f>IF(B410="","",VLOOKUP(B410,DMKH!$A$7:$B$20,2,0))</f>
        <v/>
      </c>
      <c r="D410" s="61"/>
      <c r="E410" s="62"/>
      <c r="F410" s="61" t="str">
        <f>IF(E410="","",VLOOKUP(E410,TonghopNXT!$A$9:$C$5000,2,0))</f>
        <v/>
      </c>
      <c r="G410" s="62" t="str">
        <f>IF(E410="","",VLOOKUP(E410,TonghopNXT!$A$9:$C$5000,3,0))</f>
        <v/>
      </c>
      <c r="H410" s="63"/>
      <c r="I410" s="63"/>
      <c r="J410" s="64">
        <f t="shared" si="8"/>
        <v>0</v>
      </c>
      <c r="K410" s="61"/>
      <c r="L410" s="63"/>
      <c r="M410" s="63"/>
    </row>
    <row r="411" spans="1:13">
      <c r="A411" s="61"/>
      <c r="B411" s="61"/>
      <c r="C411" s="61" t="str">
        <f>IF(B411="","",VLOOKUP(B411,DMKH!$A$7:$B$20,2,0))</f>
        <v/>
      </c>
      <c r="D411" s="61"/>
      <c r="E411" s="62"/>
      <c r="F411" s="61" t="str">
        <f>IF(E411="","",VLOOKUP(E411,TonghopNXT!$A$9:$C$5000,2,0))</f>
        <v/>
      </c>
      <c r="G411" s="62" t="str">
        <f>IF(E411="","",VLOOKUP(E411,TonghopNXT!$A$9:$C$5000,3,0))</f>
        <v/>
      </c>
      <c r="H411" s="63"/>
      <c r="I411" s="63"/>
      <c r="J411" s="64">
        <f t="shared" si="8"/>
        <v>0</v>
      </c>
      <c r="K411" s="61"/>
      <c r="L411" s="63"/>
      <c r="M411" s="63"/>
    </row>
    <row r="412" spans="1:13">
      <c r="A412" s="61"/>
      <c r="B412" s="61"/>
      <c r="C412" s="61" t="str">
        <f>IF(B412="","",VLOOKUP(B412,DMKH!$A$7:$B$20,2,0))</f>
        <v/>
      </c>
      <c r="D412" s="61"/>
      <c r="E412" s="62"/>
      <c r="F412" s="61" t="str">
        <f>IF(E412="","",VLOOKUP(E412,TonghopNXT!$A$9:$C$5000,2,0))</f>
        <v/>
      </c>
      <c r="G412" s="62" t="str">
        <f>IF(E412="","",VLOOKUP(E412,TonghopNXT!$A$9:$C$5000,3,0))</f>
        <v/>
      </c>
      <c r="H412" s="63"/>
      <c r="I412" s="63"/>
      <c r="J412" s="64">
        <f t="shared" si="8"/>
        <v>0</v>
      </c>
      <c r="K412" s="61"/>
      <c r="L412" s="63"/>
      <c r="M412" s="63"/>
    </row>
    <row r="413" spans="1:13">
      <c r="A413" s="61"/>
      <c r="B413" s="61"/>
      <c r="C413" s="61" t="str">
        <f>IF(B413="","",VLOOKUP(B413,DMKH!$A$7:$B$20,2,0))</f>
        <v/>
      </c>
      <c r="D413" s="61"/>
      <c r="E413" s="62"/>
      <c r="F413" s="61" t="str">
        <f>IF(E413="","",VLOOKUP(E413,TonghopNXT!$A$9:$C$5000,2,0))</f>
        <v/>
      </c>
      <c r="G413" s="62" t="str">
        <f>IF(E413="","",VLOOKUP(E413,TonghopNXT!$A$9:$C$5000,3,0))</f>
        <v/>
      </c>
      <c r="H413" s="63"/>
      <c r="I413" s="63"/>
      <c r="J413" s="64">
        <f t="shared" si="8"/>
        <v>0</v>
      </c>
      <c r="K413" s="61"/>
      <c r="L413" s="63"/>
      <c r="M413" s="63"/>
    </row>
    <row r="414" spans="1:13">
      <c r="A414" s="61"/>
      <c r="B414" s="61"/>
      <c r="C414" s="61" t="str">
        <f>IF(B414="","",VLOOKUP(B414,DMKH!$A$7:$B$20,2,0))</f>
        <v/>
      </c>
      <c r="D414" s="61"/>
      <c r="E414" s="62"/>
      <c r="F414" s="61" t="str">
        <f>IF(E414="","",VLOOKUP(E414,TonghopNXT!$A$9:$C$5000,2,0))</f>
        <v/>
      </c>
      <c r="G414" s="62" t="str">
        <f>IF(E414="","",VLOOKUP(E414,TonghopNXT!$A$9:$C$5000,3,0))</f>
        <v/>
      </c>
      <c r="H414" s="63"/>
      <c r="I414" s="63"/>
      <c r="J414" s="64">
        <f t="shared" si="8"/>
        <v>0</v>
      </c>
      <c r="K414" s="61"/>
      <c r="L414" s="63"/>
      <c r="M414" s="63"/>
    </row>
    <row r="415" spans="1:13">
      <c r="A415" s="61"/>
      <c r="B415" s="61"/>
      <c r="C415" s="61" t="str">
        <f>IF(B415="","",VLOOKUP(B415,DMKH!$A$7:$B$20,2,0))</f>
        <v/>
      </c>
      <c r="D415" s="61"/>
      <c r="E415" s="62"/>
      <c r="F415" s="61" t="str">
        <f>IF(E415="","",VLOOKUP(E415,TonghopNXT!$A$9:$C$5000,2,0))</f>
        <v/>
      </c>
      <c r="G415" s="62" t="str">
        <f>IF(E415="","",VLOOKUP(E415,TonghopNXT!$A$9:$C$5000,3,0))</f>
        <v/>
      </c>
      <c r="H415" s="63"/>
      <c r="I415" s="63"/>
      <c r="J415" s="64">
        <f t="shared" si="8"/>
        <v>0</v>
      </c>
      <c r="K415" s="61"/>
      <c r="L415" s="63"/>
      <c r="M415" s="63"/>
    </row>
    <row r="416" spans="1:13">
      <c r="A416" s="61"/>
      <c r="B416" s="61"/>
      <c r="C416" s="61" t="str">
        <f>IF(B416="","",VLOOKUP(B416,DMKH!$A$7:$B$20,2,0))</f>
        <v/>
      </c>
      <c r="D416" s="61"/>
      <c r="E416" s="62"/>
      <c r="F416" s="61" t="str">
        <f>IF(E416="","",VLOOKUP(E416,TonghopNXT!$A$9:$C$5000,2,0))</f>
        <v/>
      </c>
      <c r="G416" s="62" t="str">
        <f>IF(E416="","",VLOOKUP(E416,TonghopNXT!$A$9:$C$5000,3,0))</f>
        <v/>
      </c>
      <c r="H416" s="63"/>
      <c r="I416" s="63"/>
      <c r="J416" s="64">
        <f t="shared" si="8"/>
        <v>0</v>
      </c>
      <c r="K416" s="61"/>
      <c r="L416" s="63"/>
      <c r="M416" s="63"/>
    </row>
    <row r="417" spans="1:13">
      <c r="A417" s="61"/>
      <c r="B417" s="61"/>
      <c r="C417" s="61" t="str">
        <f>IF(B417="","",VLOOKUP(B417,DMKH!$A$7:$B$20,2,0))</f>
        <v/>
      </c>
      <c r="D417" s="61"/>
      <c r="E417" s="62"/>
      <c r="F417" s="61" t="str">
        <f>IF(E417="","",VLOOKUP(E417,TonghopNXT!$A$9:$C$5000,2,0))</f>
        <v/>
      </c>
      <c r="G417" s="62" t="str">
        <f>IF(E417="","",VLOOKUP(E417,TonghopNXT!$A$9:$C$5000,3,0))</f>
        <v/>
      </c>
      <c r="H417" s="63"/>
      <c r="I417" s="63"/>
      <c r="J417" s="64">
        <f t="shared" ref="J417:J480" si="9">I417*H417</f>
        <v>0</v>
      </c>
      <c r="K417" s="61"/>
      <c r="L417" s="63"/>
      <c r="M417" s="63"/>
    </row>
    <row r="418" spans="1:13">
      <c r="A418" s="61"/>
      <c r="B418" s="61"/>
      <c r="C418" s="61" t="str">
        <f>IF(B418="","",VLOOKUP(B418,DMKH!$A$7:$B$20,2,0))</f>
        <v/>
      </c>
      <c r="D418" s="61"/>
      <c r="E418" s="62"/>
      <c r="F418" s="61" t="str">
        <f>IF(E418="","",VLOOKUP(E418,TonghopNXT!$A$9:$C$5000,2,0))</f>
        <v/>
      </c>
      <c r="G418" s="62" t="str">
        <f>IF(E418="","",VLOOKUP(E418,TonghopNXT!$A$9:$C$5000,3,0))</f>
        <v/>
      </c>
      <c r="H418" s="63"/>
      <c r="I418" s="63"/>
      <c r="J418" s="64">
        <f t="shared" si="9"/>
        <v>0</v>
      </c>
      <c r="K418" s="61"/>
      <c r="L418" s="63"/>
      <c r="M418" s="63"/>
    </row>
    <row r="419" spans="1:13">
      <c r="A419" s="61"/>
      <c r="B419" s="61"/>
      <c r="C419" s="61" t="str">
        <f>IF(B419="","",VLOOKUP(B419,DMKH!$A$7:$B$20,2,0))</f>
        <v/>
      </c>
      <c r="D419" s="61"/>
      <c r="E419" s="62"/>
      <c r="F419" s="61" t="str">
        <f>IF(E419="","",VLOOKUP(E419,TonghopNXT!$A$9:$C$5000,2,0))</f>
        <v/>
      </c>
      <c r="G419" s="62" t="str">
        <f>IF(E419="","",VLOOKUP(E419,TonghopNXT!$A$9:$C$5000,3,0))</f>
        <v/>
      </c>
      <c r="H419" s="63"/>
      <c r="I419" s="63"/>
      <c r="J419" s="64">
        <f t="shared" si="9"/>
        <v>0</v>
      </c>
      <c r="K419" s="61"/>
      <c r="L419" s="63"/>
      <c r="M419" s="63"/>
    </row>
    <row r="420" spans="1:13">
      <c r="A420" s="61"/>
      <c r="B420" s="61"/>
      <c r="C420" s="61" t="str">
        <f>IF(B420="","",VLOOKUP(B420,DMKH!$A$7:$B$20,2,0))</f>
        <v/>
      </c>
      <c r="D420" s="61"/>
      <c r="E420" s="62"/>
      <c r="F420" s="61" t="str">
        <f>IF(E420="","",VLOOKUP(E420,TonghopNXT!$A$9:$C$5000,2,0))</f>
        <v/>
      </c>
      <c r="G420" s="62" t="str">
        <f>IF(E420="","",VLOOKUP(E420,TonghopNXT!$A$9:$C$5000,3,0))</f>
        <v/>
      </c>
      <c r="H420" s="63"/>
      <c r="I420" s="63"/>
      <c r="J420" s="64">
        <f t="shared" si="9"/>
        <v>0</v>
      </c>
      <c r="K420" s="61"/>
      <c r="L420" s="63"/>
      <c r="M420" s="63"/>
    </row>
    <row r="421" spans="1:13">
      <c r="A421" s="61"/>
      <c r="B421" s="61"/>
      <c r="C421" s="61" t="str">
        <f>IF(B421="","",VLOOKUP(B421,DMKH!$A$7:$B$20,2,0))</f>
        <v/>
      </c>
      <c r="D421" s="61"/>
      <c r="E421" s="62"/>
      <c r="F421" s="61" t="str">
        <f>IF(E421="","",VLOOKUP(E421,TonghopNXT!$A$9:$C$5000,2,0))</f>
        <v/>
      </c>
      <c r="G421" s="62" t="str">
        <f>IF(E421="","",VLOOKUP(E421,TonghopNXT!$A$9:$C$5000,3,0))</f>
        <v/>
      </c>
      <c r="H421" s="63"/>
      <c r="I421" s="63"/>
      <c r="J421" s="64">
        <f t="shared" si="9"/>
        <v>0</v>
      </c>
      <c r="K421" s="61"/>
      <c r="L421" s="63"/>
      <c r="M421" s="63"/>
    </row>
    <row r="422" spans="1:13">
      <c r="A422" s="61"/>
      <c r="B422" s="61"/>
      <c r="C422" s="61" t="str">
        <f>IF(B422="","",VLOOKUP(B422,DMKH!$A$7:$B$20,2,0))</f>
        <v/>
      </c>
      <c r="D422" s="61"/>
      <c r="E422" s="62"/>
      <c r="F422" s="61" t="str">
        <f>IF(E422="","",VLOOKUP(E422,TonghopNXT!$A$9:$C$5000,2,0))</f>
        <v/>
      </c>
      <c r="G422" s="62" t="str">
        <f>IF(E422="","",VLOOKUP(E422,TonghopNXT!$A$9:$C$5000,3,0))</f>
        <v/>
      </c>
      <c r="H422" s="63"/>
      <c r="I422" s="63"/>
      <c r="J422" s="64">
        <f t="shared" si="9"/>
        <v>0</v>
      </c>
      <c r="K422" s="61"/>
      <c r="L422" s="63"/>
      <c r="M422" s="63"/>
    </row>
    <row r="423" spans="1:13">
      <c r="A423" s="61"/>
      <c r="B423" s="61"/>
      <c r="C423" s="61" t="str">
        <f>IF(B423="","",VLOOKUP(B423,DMKH!$A$7:$B$20,2,0))</f>
        <v/>
      </c>
      <c r="D423" s="61"/>
      <c r="E423" s="62"/>
      <c r="F423" s="61" t="str">
        <f>IF(E423="","",VLOOKUP(E423,TonghopNXT!$A$9:$C$5000,2,0))</f>
        <v/>
      </c>
      <c r="G423" s="62" t="str">
        <f>IF(E423="","",VLOOKUP(E423,TonghopNXT!$A$9:$C$5000,3,0))</f>
        <v/>
      </c>
      <c r="H423" s="63"/>
      <c r="I423" s="63"/>
      <c r="J423" s="64">
        <f t="shared" si="9"/>
        <v>0</v>
      </c>
      <c r="K423" s="61"/>
      <c r="L423" s="63"/>
      <c r="M423" s="63"/>
    </row>
    <row r="424" spans="1:13">
      <c r="A424" s="61"/>
      <c r="B424" s="61"/>
      <c r="C424" s="61" t="str">
        <f>IF(B424="","",VLOOKUP(B424,DMKH!$A$7:$B$20,2,0))</f>
        <v/>
      </c>
      <c r="D424" s="61"/>
      <c r="E424" s="62"/>
      <c r="F424" s="61" t="str">
        <f>IF(E424="","",VLOOKUP(E424,TonghopNXT!$A$9:$C$5000,2,0))</f>
        <v/>
      </c>
      <c r="G424" s="62" t="str">
        <f>IF(E424="","",VLOOKUP(E424,TonghopNXT!$A$9:$C$5000,3,0))</f>
        <v/>
      </c>
      <c r="H424" s="63"/>
      <c r="I424" s="63"/>
      <c r="J424" s="64">
        <f t="shared" si="9"/>
        <v>0</v>
      </c>
      <c r="K424" s="61"/>
      <c r="L424" s="63"/>
      <c r="M424" s="63"/>
    </row>
    <row r="425" spans="1:13">
      <c r="A425" s="61"/>
      <c r="B425" s="61"/>
      <c r="C425" s="61" t="str">
        <f>IF(B425="","",VLOOKUP(B425,DMKH!$A$7:$B$20,2,0))</f>
        <v/>
      </c>
      <c r="D425" s="61"/>
      <c r="E425" s="62"/>
      <c r="F425" s="61" t="str">
        <f>IF(E425="","",VLOOKUP(E425,TonghopNXT!$A$9:$C$5000,2,0))</f>
        <v/>
      </c>
      <c r="G425" s="62" t="str">
        <f>IF(E425="","",VLOOKUP(E425,TonghopNXT!$A$9:$C$5000,3,0))</f>
        <v/>
      </c>
      <c r="H425" s="63"/>
      <c r="I425" s="63"/>
      <c r="J425" s="64">
        <f t="shared" si="9"/>
        <v>0</v>
      </c>
      <c r="K425" s="61"/>
      <c r="L425" s="63"/>
      <c r="M425" s="63"/>
    </row>
    <row r="426" spans="1:13">
      <c r="A426" s="61"/>
      <c r="B426" s="61"/>
      <c r="C426" s="61" t="str">
        <f>IF(B426="","",VLOOKUP(B426,DMKH!$A$7:$B$20,2,0))</f>
        <v/>
      </c>
      <c r="D426" s="61"/>
      <c r="E426" s="62"/>
      <c r="F426" s="61" t="str">
        <f>IF(E426="","",VLOOKUP(E426,TonghopNXT!$A$9:$C$5000,2,0))</f>
        <v/>
      </c>
      <c r="G426" s="62" t="str">
        <f>IF(E426="","",VLOOKUP(E426,TonghopNXT!$A$9:$C$5000,3,0))</f>
        <v/>
      </c>
      <c r="H426" s="63"/>
      <c r="I426" s="63"/>
      <c r="J426" s="64">
        <f t="shared" si="9"/>
        <v>0</v>
      </c>
      <c r="K426" s="61"/>
      <c r="L426" s="63"/>
      <c r="M426" s="63"/>
    </row>
    <row r="427" spans="1:13">
      <c r="A427" s="61"/>
      <c r="B427" s="61"/>
      <c r="C427" s="61" t="str">
        <f>IF(B427="","",VLOOKUP(B427,DMKH!$A$7:$B$20,2,0))</f>
        <v/>
      </c>
      <c r="D427" s="61"/>
      <c r="E427" s="62"/>
      <c r="F427" s="61" t="str">
        <f>IF(E427="","",VLOOKUP(E427,TonghopNXT!$A$9:$C$5000,2,0))</f>
        <v/>
      </c>
      <c r="G427" s="62" t="str">
        <f>IF(E427="","",VLOOKUP(E427,TonghopNXT!$A$9:$C$5000,3,0))</f>
        <v/>
      </c>
      <c r="H427" s="63"/>
      <c r="I427" s="63"/>
      <c r="J427" s="64">
        <f t="shared" si="9"/>
        <v>0</v>
      </c>
      <c r="K427" s="61"/>
      <c r="L427" s="63"/>
      <c r="M427" s="63"/>
    </row>
    <row r="428" spans="1:13">
      <c r="A428" s="61"/>
      <c r="B428" s="61"/>
      <c r="C428" s="61" t="str">
        <f>IF(B428="","",VLOOKUP(B428,DMKH!$A$7:$B$20,2,0))</f>
        <v/>
      </c>
      <c r="D428" s="61"/>
      <c r="E428" s="62"/>
      <c r="F428" s="61" t="str">
        <f>IF(E428="","",VLOOKUP(E428,TonghopNXT!$A$9:$C$5000,2,0))</f>
        <v/>
      </c>
      <c r="G428" s="62" t="str">
        <f>IF(E428="","",VLOOKUP(E428,TonghopNXT!$A$9:$C$5000,3,0))</f>
        <v/>
      </c>
      <c r="H428" s="63"/>
      <c r="I428" s="63"/>
      <c r="J428" s="64">
        <f t="shared" si="9"/>
        <v>0</v>
      </c>
      <c r="K428" s="61"/>
      <c r="L428" s="63"/>
      <c r="M428" s="63"/>
    </row>
    <row r="429" spans="1:13">
      <c r="A429" s="61"/>
      <c r="B429" s="61"/>
      <c r="C429" s="61" t="str">
        <f>IF(B429="","",VLOOKUP(B429,DMKH!$A$7:$B$20,2,0))</f>
        <v/>
      </c>
      <c r="D429" s="61"/>
      <c r="E429" s="62"/>
      <c r="F429" s="61" t="str">
        <f>IF(E429="","",VLOOKUP(E429,TonghopNXT!$A$9:$C$5000,2,0))</f>
        <v/>
      </c>
      <c r="G429" s="62" t="str">
        <f>IF(E429="","",VLOOKUP(E429,TonghopNXT!$A$9:$C$5000,3,0))</f>
        <v/>
      </c>
      <c r="H429" s="63"/>
      <c r="I429" s="63"/>
      <c r="J429" s="64">
        <f t="shared" si="9"/>
        <v>0</v>
      </c>
      <c r="K429" s="61"/>
      <c r="L429" s="63"/>
      <c r="M429" s="63"/>
    </row>
    <row r="430" spans="1:13">
      <c r="A430" s="61"/>
      <c r="B430" s="61"/>
      <c r="C430" s="61" t="str">
        <f>IF(B430="","",VLOOKUP(B430,DMKH!$A$7:$B$20,2,0))</f>
        <v/>
      </c>
      <c r="D430" s="61"/>
      <c r="E430" s="62"/>
      <c r="F430" s="61" t="str">
        <f>IF(E430="","",VLOOKUP(E430,TonghopNXT!$A$9:$C$5000,2,0))</f>
        <v/>
      </c>
      <c r="G430" s="62" t="str">
        <f>IF(E430="","",VLOOKUP(E430,TonghopNXT!$A$9:$C$5000,3,0))</f>
        <v/>
      </c>
      <c r="H430" s="63"/>
      <c r="I430" s="63"/>
      <c r="J430" s="64">
        <f t="shared" si="9"/>
        <v>0</v>
      </c>
      <c r="K430" s="61"/>
      <c r="L430" s="63"/>
      <c r="M430" s="63"/>
    </row>
    <row r="431" spans="1:13">
      <c r="A431" s="61"/>
      <c r="B431" s="61"/>
      <c r="C431" s="61" t="str">
        <f>IF(B431="","",VLOOKUP(B431,DMKH!$A$7:$B$20,2,0))</f>
        <v/>
      </c>
      <c r="D431" s="61"/>
      <c r="E431" s="62"/>
      <c r="F431" s="61" t="str">
        <f>IF(E431="","",VLOOKUP(E431,TonghopNXT!$A$9:$C$5000,2,0))</f>
        <v/>
      </c>
      <c r="G431" s="62" t="str">
        <f>IF(E431="","",VLOOKUP(E431,TonghopNXT!$A$9:$C$5000,3,0))</f>
        <v/>
      </c>
      <c r="H431" s="63"/>
      <c r="I431" s="63"/>
      <c r="J431" s="64">
        <f t="shared" si="9"/>
        <v>0</v>
      </c>
      <c r="K431" s="61"/>
      <c r="L431" s="63"/>
      <c r="M431" s="63"/>
    </row>
    <row r="432" spans="1:13">
      <c r="A432" s="61"/>
      <c r="B432" s="61"/>
      <c r="C432" s="61" t="str">
        <f>IF(B432="","",VLOOKUP(B432,DMKH!$A$7:$B$20,2,0))</f>
        <v/>
      </c>
      <c r="D432" s="61"/>
      <c r="E432" s="62"/>
      <c r="F432" s="61" t="str">
        <f>IF(E432="","",VLOOKUP(E432,TonghopNXT!$A$9:$C$5000,2,0))</f>
        <v/>
      </c>
      <c r="G432" s="62" t="str">
        <f>IF(E432="","",VLOOKUP(E432,TonghopNXT!$A$9:$C$5000,3,0))</f>
        <v/>
      </c>
      <c r="H432" s="63"/>
      <c r="I432" s="63"/>
      <c r="J432" s="64">
        <f t="shared" si="9"/>
        <v>0</v>
      </c>
      <c r="K432" s="61"/>
      <c r="L432" s="63"/>
      <c r="M432" s="63"/>
    </row>
    <row r="433" spans="1:13">
      <c r="A433" s="61"/>
      <c r="B433" s="61"/>
      <c r="C433" s="61" t="str">
        <f>IF(B433="","",VLOOKUP(B433,DMKH!$A$7:$B$20,2,0))</f>
        <v/>
      </c>
      <c r="D433" s="61"/>
      <c r="E433" s="62"/>
      <c r="F433" s="61" t="str">
        <f>IF(E433="","",VLOOKUP(E433,TonghopNXT!$A$9:$C$5000,2,0))</f>
        <v/>
      </c>
      <c r="G433" s="62" t="str">
        <f>IF(E433="","",VLOOKUP(E433,TonghopNXT!$A$9:$C$5000,3,0))</f>
        <v/>
      </c>
      <c r="H433" s="63"/>
      <c r="I433" s="63"/>
      <c r="J433" s="64">
        <f t="shared" si="9"/>
        <v>0</v>
      </c>
      <c r="K433" s="61"/>
      <c r="L433" s="63"/>
      <c r="M433" s="63"/>
    </row>
    <row r="434" spans="1:13">
      <c r="A434" s="61"/>
      <c r="B434" s="61"/>
      <c r="C434" s="61" t="str">
        <f>IF(B434="","",VLOOKUP(B434,DMKH!$A$7:$B$20,2,0))</f>
        <v/>
      </c>
      <c r="D434" s="61"/>
      <c r="E434" s="62"/>
      <c r="F434" s="61" t="str">
        <f>IF(E434="","",VLOOKUP(E434,TonghopNXT!$A$9:$C$5000,2,0))</f>
        <v/>
      </c>
      <c r="G434" s="62" t="str">
        <f>IF(E434="","",VLOOKUP(E434,TonghopNXT!$A$9:$C$5000,3,0))</f>
        <v/>
      </c>
      <c r="H434" s="63"/>
      <c r="I434" s="63"/>
      <c r="J434" s="64">
        <f t="shared" si="9"/>
        <v>0</v>
      </c>
      <c r="K434" s="61"/>
      <c r="L434" s="63"/>
      <c r="M434" s="63"/>
    </row>
    <row r="435" spans="1:13">
      <c r="A435" s="61"/>
      <c r="B435" s="61"/>
      <c r="C435" s="61" t="str">
        <f>IF(B435="","",VLOOKUP(B435,DMKH!$A$7:$B$20,2,0))</f>
        <v/>
      </c>
      <c r="D435" s="61"/>
      <c r="E435" s="62"/>
      <c r="F435" s="61" t="str">
        <f>IF(E435="","",VLOOKUP(E435,TonghopNXT!$A$9:$C$5000,2,0))</f>
        <v/>
      </c>
      <c r="G435" s="62" t="str">
        <f>IF(E435="","",VLOOKUP(E435,TonghopNXT!$A$9:$C$5000,3,0))</f>
        <v/>
      </c>
      <c r="H435" s="63"/>
      <c r="I435" s="63"/>
      <c r="J435" s="64">
        <f t="shared" si="9"/>
        <v>0</v>
      </c>
      <c r="K435" s="61"/>
      <c r="L435" s="63"/>
      <c r="M435" s="63"/>
    </row>
    <row r="436" spans="1:13">
      <c r="A436" s="61"/>
      <c r="B436" s="61"/>
      <c r="C436" s="61" t="str">
        <f>IF(B436="","",VLOOKUP(B436,DMKH!$A$7:$B$20,2,0))</f>
        <v/>
      </c>
      <c r="D436" s="61"/>
      <c r="E436" s="62"/>
      <c r="F436" s="61" t="str">
        <f>IF(E436="","",VLOOKUP(E436,TonghopNXT!$A$9:$C$5000,2,0))</f>
        <v/>
      </c>
      <c r="G436" s="62" t="str">
        <f>IF(E436="","",VLOOKUP(E436,TonghopNXT!$A$9:$C$5000,3,0))</f>
        <v/>
      </c>
      <c r="H436" s="63"/>
      <c r="I436" s="63"/>
      <c r="J436" s="64">
        <f t="shared" si="9"/>
        <v>0</v>
      </c>
      <c r="K436" s="61"/>
      <c r="L436" s="63"/>
      <c r="M436" s="63"/>
    </row>
    <row r="437" spans="1:13">
      <c r="A437" s="61"/>
      <c r="B437" s="61"/>
      <c r="C437" s="61" t="str">
        <f>IF(B437="","",VLOOKUP(B437,DMKH!$A$7:$B$20,2,0))</f>
        <v/>
      </c>
      <c r="D437" s="61"/>
      <c r="E437" s="62"/>
      <c r="F437" s="61" t="str">
        <f>IF(E437="","",VLOOKUP(E437,TonghopNXT!$A$9:$C$5000,2,0))</f>
        <v/>
      </c>
      <c r="G437" s="62" t="str">
        <f>IF(E437="","",VLOOKUP(E437,TonghopNXT!$A$9:$C$5000,3,0))</f>
        <v/>
      </c>
      <c r="H437" s="63"/>
      <c r="I437" s="63"/>
      <c r="J437" s="64">
        <f t="shared" si="9"/>
        <v>0</v>
      </c>
      <c r="K437" s="61"/>
      <c r="L437" s="63"/>
      <c r="M437" s="63"/>
    </row>
    <row r="438" spans="1:13">
      <c r="A438" s="61"/>
      <c r="B438" s="61"/>
      <c r="C438" s="61" t="str">
        <f>IF(B438="","",VLOOKUP(B438,DMKH!$A$7:$B$20,2,0))</f>
        <v/>
      </c>
      <c r="D438" s="61"/>
      <c r="E438" s="62"/>
      <c r="F438" s="61" t="str">
        <f>IF(E438="","",VLOOKUP(E438,TonghopNXT!$A$9:$C$5000,2,0))</f>
        <v/>
      </c>
      <c r="G438" s="62" t="str">
        <f>IF(E438="","",VLOOKUP(E438,TonghopNXT!$A$9:$C$5000,3,0))</f>
        <v/>
      </c>
      <c r="H438" s="63"/>
      <c r="I438" s="63"/>
      <c r="J438" s="64">
        <f t="shared" si="9"/>
        <v>0</v>
      </c>
      <c r="K438" s="61"/>
      <c r="L438" s="63"/>
      <c r="M438" s="63"/>
    </row>
    <row r="439" spans="1:13">
      <c r="A439" s="61"/>
      <c r="B439" s="61"/>
      <c r="C439" s="61" t="str">
        <f>IF(B439="","",VLOOKUP(B439,DMKH!$A$7:$B$20,2,0))</f>
        <v/>
      </c>
      <c r="D439" s="61"/>
      <c r="E439" s="62"/>
      <c r="F439" s="61" t="str">
        <f>IF(E439="","",VLOOKUP(E439,TonghopNXT!$A$9:$C$5000,2,0))</f>
        <v/>
      </c>
      <c r="G439" s="62" t="str">
        <f>IF(E439="","",VLOOKUP(E439,TonghopNXT!$A$9:$C$5000,3,0))</f>
        <v/>
      </c>
      <c r="H439" s="63"/>
      <c r="I439" s="63"/>
      <c r="J439" s="64">
        <f t="shared" si="9"/>
        <v>0</v>
      </c>
      <c r="K439" s="61"/>
      <c r="L439" s="63"/>
      <c r="M439" s="63"/>
    </row>
    <row r="440" spans="1:13">
      <c r="A440" s="61"/>
      <c r="B440" s="61"/>
      <c r="C440" s="61" t="str">
        <f>IF(B440="","",VLOOKUP(B440,DMKH!$A$7:$B$20,2,0))</f>
        <v/>
      </c>
      <c r="D440" s="61"/>
      <c r="E440" s="62"/>
      <c r="F440" s="61" t="str">
        <f>IF(E440="","",VLOOKUP(E440,TonghopNXT!$A$9:$C$5000,2,0))</f>
        <v/>
      </c>
      <c r="G440" s="62" t="str">
        <f>IF(E440="","",VLOOKUP(E440,TonghopNXT!$A$9:$C$5000,3,0))</f>
        <v/>
      </c>
      <c r="H440" s="63"/>
      <c r="I440" s="63"/>
      <c r="J440" s="64">
        <f t="shared" si="9"/>
        <v>0</v>
      </c>
      <c r="K440" s="61"/>
      <c r="L440" s="63"/>
      <c r="M440" s="63"/>
    </row>
    <row r="441" spans="1:13">
      <c r="A441" s="61"/>
      <c r="B441" s="61"/>
      <c r="C441" s="61" t="str">
        <f>IF(B441="","",VLOOKUP(B441,DMKH!$A$7:$B$20,2,0))</f>
        <v/>
      </c>
      <c r="D441" s="61"/>
      <c r="E441" s="62"/>
      <c r="F441" s="61" t="str">
        <f>IF(E441="","",VLOOKUP(E441,TonghopNXT!$A$9:$C$5000,2,0))</f>
        <v/>
      </c>
      <c r="G441" s="62" t="str">
        <f>IF(E441="","",VLOOKUP(E441,TonghopNXT!$A$9:$C$5000,3,0))</f>
        <v/>
      </c>
      <c r="H441" s="63"/>
      <c r="I441" s="63"/>
      <c r="J441" s="64">
        <f t="shared" si="9"/>
        <v>0</v>
      </c>
      <c r="K441" s="61"/>
      <c r="L441" s="63"/>
      <c r="M441" s="63"/>
    </row>
    <row r="442" spans="1:13">
      <c r="A442" s="61"/>
      <c r="B442" s="61"/>
      <c r="C442" s="61" t="str">
        <f>IF(B442="","",VLOOKUP(B442,DMKH!$A$7:$B$20,2,0))</f>
        <v/>
      </c>
      <c r="D442" s="61"/>
      <c r="E442" s="62"/>
      <c r="F442" s="61" t="str">
        <f>IF(E442="","",VLOOKUP(E442,TonghopNXT!$A$9:$C$5000,2,0))</f>
        <v/>
      </c>
      <c r="G442" s="62" t="str">
        <f>IF(E442="","",VLOOKUP(E442,TonghopNXT!$A$9:$C$5000,3,0))</f>
        <v/>
      </c>
      <c r="H442" s="63"/>
      <c r="I442" s="63"/>
      <c r="J442" s="64">
        <f t="shared" si="9"/>
        <v>0</v>
      </c>
      <c r="K442" s="61"/>
      <c r="L442" s="63"/>
      <c r="M442" s="63"/>
    </row>
    <row r="443" spans="1:13">
      <c r="A443" s="61"/>
      <c r="B443" s="61"/>
      <c r="C443" s="61" t="str">
        <f>IF(B443="","",VLOOKUP(B443,DMKH!$A$7:$B$20,2,0))</f>
        <v/>
      </c>
      <c r="D443" s="61"/>
      <c r="E443" s="62"/>
      <c r="F443" s="61" t="str">
        <f>IF(E443="","",VLOOKUP(E443,TonghopNXT!$A$9:$C$5000,2,0))</f>
        <v/>
      </c>
      <c r="G443" s="62" t="str">
        <f>IF(E443="","",VLOOKUP(E443,TonghopNXT!$A$9:$C$5000,3,0))</f>
        <v/>
      </c>
      <c r="H443" s="63"/>
      <c r="I443" s="63"/>
      <c r="J443" s="64">
        <f t="shared" si="9"/>
        <v>0</v>
      </c>
      <c r="K443" s="61"/>
      <c r="L443" s="63"/>
      <c r="M443" s="63"/>
    </row>
    <row r="444" spans="1:13">
      <c r="A444" s="61"/>
      <c r="B444" s="61"/>
      <c r="C444" s="61" t="str">
        <f>IF(B444="","",VLOOKUP(B444,DMKH!$A$7:$B$20,2,0))</f>
        <v/>
      </c>
      <c r="D444" s="61"/>
      <c r="E444" s="62"/>
      <c r="F444" s="61" t="str">
        <f>IF(E444="","",VLOOKUP(E444,TonghopNXT!$A$9:$C$5000,2,0))</f>
        <v/>
      </c>
      <c r="G444" s="62" t="str">
        <f>IF(E444="","",VLOOKUP(E444,TonghopNXT!$A$9:$C$5000,3,0))</f>
        <v/>
      </c>
      <c r="H444" s="63"/>
      <c r="I444" s="63"/>
      <c r="J444" s="64">
        <f t="shared" si="9"/>
        <v>0</v>
      </c>
      <c r="K444" s="61"/>
      <c r="L444" s="63"/>
      <c r="M444" s="63"/>
    </row>
    <row r="445" spans="1:13">
      <c r="A445" s="61"/>
      <c r="B445" s="61"/>
      <c r="C445" s="61" t="str">
        <f>IF(B445="","",VLOOKUP(B445,DMKH!$A$7:$B$20,2,0))</f>
        <v/>
      </c>
      <c r="D445" s="61"/>
      <c r="E445" s="62"/>
      <c r="F445" s="61" t="str">
        <f>IF(E445="","",VLOOKUP(E445,TonghopNXT!$A$9:$C$5000,2,0))</f>
        <v/>
      </c>
      <c r="G445" s="62" t="str">
        <f>IF(E445="","",VLOOKUP(E445,TonghopNXT!$A$9:$C$5000,3,0))</f>
        <v/>
      </c>
      <c r="H445" s="63"/>
      <c r="I445" s="63"/>
      <c r="J445" s="64">
        <f t="shared" si="9"/>
        <v>0</v>
      </c>
      <c r="K445" s="61"/>
      <c r="L445" s="63"/>
      <c r="M445" s="63"/>
    </row>
    <row r="446" spans="1:13">
      <c r="A446" s="61"/>
      <c r="B446" s="61"/>
      <c r="C446" s="61" t="str">
        <f>IF(B446="","",VLOOKUP(B446,DMKH!$A$7:$B$20,2,0))</f>
        <v/>
      </c>
      <c r="D446" s="61"/>
      <c r="E446" s="62"/>
      <c r="F446" s="61" t="str">
        <f>IF(E446="","",VLOOKUP(E446,TonghopNXT!$A$9:$C$5000,2,0))</f>
        <v/>
      </c>
      <c r="G446" s="62" t="str">
        <f>IF(E446="","",VLOOKUP(E446,TonghopNXT!$A$9:$C$5000,3,0))</f>
        <v/>
      </c>
      <c r="H446" s="63"/>
      <c r="I446" s="63"/>
      <c r="J446" s="64">
        <f t="shared" si="9"/>
        <v>0</v>
      </c>
      <c r="K446" s="61"/>
      <c r="L446" s="63"/>
      <c r="M446" s="63"/>
    </row>
    <row r="447" spans="1:13">
      <c r="A447" s="61"/>
      <c r="B447" s="61"/>
      <c r="C447" s="61" t="str">
        <f>IF(B447="","",VLOOKUP(B447,DMKH!$A$7:$B$20,2,0))</f>
        <v/>
      </c>
      <c r="D447" s="61"/>
      <c r="E447" s="62"/>
      <c r="F447" s="61" t="str">
        <f>IF(E447="","",VLOOKUP(E447,TonghopNXT!$A$9:$C$5000,2,0))</f>
        <v/>
      </c>
      <c r="G447" s="62" t="str">
        <f>IF(E447="","",VLOOKUP(E447,TonghopNXT!$A$9:$C$5000,3,0))</f>
        <v/>
      </c>
      <c r="H447" s="63"/>
      <c r="I447" s="63"/>
      <c r="J447" s="64">
        <f t="shared" si="9"/>
        <v>0</v>
      </c>
      <c r="K447" s="61"/>
      <c r="L447" s="63"/>
      <c r="M447" s="63"/>
    </row>
    <row r="448" spans="1:13">
      <c r="A448" s="61"/>
      <c r="B448" s="61"/>
      <c r="C448" s="61" t="str">
        <f>IF(B448="","",VLOOKUP(B448,DMKH!$A$7:$B$20,2,0))</f>
        <v/>
      </c>
      <c r="D448" s="61"/>
      <c r="E448" s="62"/>
      <c r="F448" s="61" t="str">
        <f>IF(E448="","",VLOOKUP(E448,TonghopNXT!$A$9:$C$5000,2,0))</f>
        <v/>
      </c>
      <c r="G448" s="62" t="str">
        <f>IF(E448="","",VLOOKUP(E448,TonghopNXT!$A$9:$C$5000,3,0))</f>
        <v/>
      </c>
      <c r="H448" s="63"/>
      <c r="I448" s="63"/>
      <c r="J448" s="64">
        <f t="shared" si="9"/>
        <v>0</v>
      </c>
      <c r="K448" s="61"/>
      <c r="L448" s="63"/>
      <c r="M448" s="63"/>
    </row>
    <row r="449" spans="1:13">
      <c r="A449" s="61"/>
      <c r="B449" s="61"/>
      <c r="C449" s="61" t="str">
        <f>IF(B449="","",VLOOKUP(B449,DMKH!$A$7:$B$20,2,0))</f>
        <v/>
      </c>
      <c r="D449" s="61"/>
      <c r="E449" s="62"/>
      <c r="F449" s="61" t="str">
        <f>IF(E449="","",VLOOKUP(E449,TonghopNXT!$A$9:$C$5000,2,0))</f>
        <v/>
      </c>
      <c r="G449" s="62" t="str">
        <f>IF(E449="","",VLOOKUP(E449,TonghopNXT!$A$9:$C$5000,3,0))</f>
        <v/>
      </c>
      <c r="H449" s="63"/>
      <c r="I449" s="63"/>
      <c r="J449" s="64">
        <f t="shared" si="9"/>
        <v>0</v>
      </c>
      <c r="K449" s="61"/>
      <c r="L449" s="63"/>
      <c r="M449" s="63"/>
    </row>
    <row r="450" spans="1:13">
      <c r="A450" s="61"/>
      <c r="B450" s="61"/>
      <c r="C450" s="61" t="str">
        <f>IF(B450="","",VLOOKUP(B450,DMKH!$A$7:$B$20,2,0))</f>
        <v/>
      </c>
      <c r="D450" s="61"/>
      <c r="E450" s="62"/>
      <c r="F450" s="61" t="str">
        <f>IF(E450="","",VLOOKUP(E450,TonghopNXT!$A$9:$C$5000,2,0))</f>
        <v/>
      </c>
      <c r="G450" s="62" t="str">
        <f>IF(E450="","",VLOOKUP(E450,TonghopNXT!$A$9:$C$5000,3,0))</f>
        <v/>
      </c>
      <c r="H450" s="63"/>
      <c r="I450" s="63"/>
      <c r="J450" s="64">
        <f t="shared" si="9"/>
        <v>0</v>
      </c>
      <c r="K450" s="61"/>
      <c r="L450" s="63"/>
      <c r="M450" s="63"/>
    </row>
    <row r="451" spans="1:13">
      <c r="A451" s="61"/>
      <c r="B451" s="61"/>
      <c r="C451" s="61" t="str">
        <f>IF(B451="","",VLOOKUP(B451,DMKH!$A$7:$B$20,2,0))</f>
        <v/>
      </c>
      <c r="D451" s="61"/>
      <c r="E451" s="62"/>
      <c r="F451" s="61" t="str">
        <f>IF(E451="","",VLOOKUP(E451,TonghopNXT!$A$9:$C$5000,2,0))</f>
        <v/>
      </c>
      <c r="G451" s="62" t="str">
        <f>IF(E451="","",VLOOKUP(E451,TonghopNXT!$A$9:$C$5000,3,0))</f>
        <v/>
      </c>
      <c r="H451" s="63"/>
      <c r="I451" s="63"/>
      <c r="J451" s="64">
        <f t="shared" si="9"/>
        <v>0</v>
      </c>
      <c r="K451" s="61"/>
      <c r="L451" s="63"/>
      <c r="M451" s="63"/>
    </row>
    <row r="452" spans="1:13">
      <c r="A452" s="61"/>
      <c r="B452" s="61"/>
      <c r="C452" s="61" t="str">
        <f>IF(B452="","",VLOOKUP(B452,DMKH!$A$7:$B$20,2,0))</f>
        <v/>
      </c>
      <c r="D452" s="61"/>
      <c r="E452" s="62"/>
      <c r="F452" s="61" t="str">
        <f>IF(E452="","",VLOOKUP(E452,TonghopNXT!$A$9:$C$5000,2,0))</f>
        <v/>
      </c>
      <c r="G452" s="62" t="str">
        <f>IF(E452="","",VLOOKUP(E452,TonghopNXT!$A$9:$C$5000,3,0))</f>
        <v/>
      </c>
      <c r="H452" s="63"/>
      <c r="I452" s="63"/>
      <c r="J452" s="64">
        <f t="shared" si="9"/>
        <v>0</v>
      </c>
      <c r="K452" s="61"/>
      <c r="L452" s="63"/>
      <c r="M452" s="63"/>
    </row>
    <row r="453" spans="1:13">
      <c r="A453" s="61"/>
      <c r="B453" s="61"/>
      <c r="C453" s="61" t="str">
        <f>IF(B453="","",VLOOKUP(B453,DMKH!$A$7:$B$20,2,0))</f>
        <v/>
      </c>
      <c r="D453" s="61"/>
      <c r="E453" s="62"/>
      <c r="F453" s="61" t="str">
        <f>IF(E453="","",VLOOKUP(E453,TonghopNXT!$A$9:$C$5000,2,0))</f>
        <v/>
      </c>
      <c r="G453" s="62" t="str">
        <f>IF(E453="","",VLOOKUP(E453,TonghopNXT!$A$9:$C$5000,3,0))</f>
        <v/>
      </c>
      <c r="H453" s="63"/>
      <c r="I453" s="63"/>
      <c r="J453" s="64">
        <f t="shared" si="9"/>
        <v>0</v>
      </c>
      <c r="K453" s="61"/>
      <c r="L453" s="63"/>
      <c r="M453" s="63"/>
    </row>
    <row r="454" spans="1:13">
      <c r="A454" s="61"/>
      <c r="B454" s="61"/>
      <c r="C454" s="61" t="str">
        <f>IF(B454="","",VLOOKUP(B454,DMKH!$A$7:$B$20,2,0))</f>
        <v/>
      </c>
      <c r="D454" s="61"/>
      <c r="E454" s="62"/>
      <c r="F454" s="61" t="str">
        <f>IF(E454="","",VLOOKUP(E454,TonghopNXT!$A$9:$C$5000,2,0))</f>
        <v/>
      </c>
      <c r="G454" s="62" t="str">
        <f>IF(E454="","",VLOOKUP(E454,TonghopNXT!$A$9:$C$5000,3,0))</f>
        <v/>
      </c>
      <c r="H454" s="63"/>
      <c r="I454" s="63"/>
      <c r="J454" s="64">
        <f t="shared" si="9"/>
        <v>0</v>
      </c>
      <c r="K454" s="61"/>
      <c r="L454" s="63"/>
      <c r="M454" s="63"/>
    </row>
    <row r="455" spans="1:13">
      <c r="A455" s="61"/>
      <c r="B455" s="61"/>
      <c r="C455" s="61" t="str">
        <f>IF(B455="","",VLOOKUP(B455,DMKH!$A$7:$B$20,2,0))</f>
        <v/>
      </c>
      <c r="D455" s="61"/>
      <c r="E455" s="62"/>
      <c r="F455" s="61" t="str">
        <f>IF(E455="","",VLOOKUP(E455,TonghopNXT!$A$9:$C$5000,2,0))</f>
        <v/>
      </c>
      <c r="G455" s="62" t="str">
        <f>IF(E455="","",VLOOKUP(E455,TonghopNXT!$A$9:$C$5000,3,0))</f>
        <v/>
      </c>
      <c r="H455" s="63"/>
      <c r="I455" s="63"/>
      <c r="J455" s="64">
        <f t="shared" si="9"/>
        <v>0</v>
      </c>
      <c r="K455" s="61"/>
      <c r="L455" s="63"/>
      <c r="M455" s="63"/>
    </row>
    <row r="456" spans="1:13">
      <c r="A456" s="61"/>
      <c r="B456" s="61"/>
      <c r="C456" s="61" t="str">
        <f>IF(B456="","",VLOOKUP(B456,DMKH!$A$7:$B$20,2,0))</f>
        <v/>
      </c>
      <c r="D456" s="61"/>
      <c r="E456" s="62"/>
      <c r="F456" s="61" t="str">
        <f>IF(E456="","",VLOOKUP(E456,TonghopNXT!$A$9:$C$5000,2,0))</f>
        <v/>
      </c>
      <c r="G456" s="62" t="str">
        <f>IF(E456="","",VLOOKUP(E456,TonghopNXT!$A$9:$C$5000,3,0))</f>
        <v/>
      </c>
      <c r="H456" s="63"/>
      <c r="I456" s="63"/>
      <c r="J456" s="64">
        <f t="shared" si="9"/>
        <v>0</v>
      </c>
      <c r="K456" s="61"/>
      <c r="L456" s="63"/>
      <c r="M456" s="63"/>
    </row>
    <row r="457" spans="1:13">
      <c r="A457" s="61"/>
      <c r="B457" s="61"/>
      <c r="C457" s="61" t="str">
        <f>IF(B457="","",VLOOKUP(B457,DMKH!$A$7:$B$20,2,0))</f>
        <v/>
      </c>
      <c r="D457" s="61"/>
      <c r="E457" s="62"/>
      <c r="F457" s="61" t="str">
        <f>IF(E457="","",VLOOKUP(E457,TonghopNXT!$A$9:$C$5000,2,0))</f>
        <v/>
      </c>
      <c r="G457" s="62" t="str">
        <f>IF(E457="","",VLOOKUP(E457,TonghopNXT!$A$9:$C$5000,3,0))</f>
        <v/>
      </c>
      <c r="H457" s="63"/>
      <c r="I457" s="63"/>
      <c r="J457" s="64">
        <f t="shared" si="9"/>
        <v>0</v>
      </c>
      <c r="K457" s="61"/>
      <c r="L457" s="63"/>
      <c r="M457" s="63"/>
    </row>
    <row r="458" spans="1:13">
      <c r="A458" s="61"/>
      <c r="B458" s="61"/>
      <c r="C458" s="61" t="str">
        <f>IF(B458="","",VLOOKUP(B458,DMKH!$A$7:$B$20,2,0))</f>
        <v/>
      </c>
      <c r="D458" s="61"/>
      <c r="E458" s="62"/>
      <c r="F458" s="61" t="str">
        <f>IF(E458="","",VLOOKUP(E458,TonghopNXT!$A$9:$C$5000,2,0))</f>
        <v/>
      </c>
      <c r="G458" s="62" t="str">
        <f>IF(E458="","",VLOOKUP(E458,TonghopNXT!$A$9:$C$5000,3,0))</f>
        <v/>
      </c>
      <c r="H458" s="63"/>
      <c r="I458" s="63"/>
      <c r="J458" s="64">
        <f t="shared" si="9"/>
        <v>0</v>
      </c>
      <c r="K458" s="61"/>
      <c r="L458" s="63"/>
      <c r="M458" s="63"/>
    </row>
    <row r="459" spans="1:13">
      <c r="A459" s="61"/>
      <c r="B459" s="61"/>
      <c r="C459" s="61" t="str">
        <f>IF(B459="","",VLOOKUP(B459,DMKH!$A$7:$B$20,2,0))</f>
        <v/>
      </c>
      <c r="D459" s="61"/>
      <c r="E459" s="62"/>
      <c r="F459" s="61" t="str">
        <f>IF(E459="","",VLOOKUP(E459,TonghopNXT!$A$9:$C$5000,2,0))</f>
        <v/>
      </c>
      <c r="G459" s="62" t="str">
        <f>IF(E459="","",VLOOKUP(E459,TonghopNXT!$A$9:$C$5000,3,0))</f>
        <v/>
      </c>
      <c r="H459" s="63"/>
      <c r="I459" s="63"/>
      <c r="J459" s="64">
        <f t="shared" si="9"/>
        <v>0</v>
      </c>
      <c r="K459" s="61"/>
      <c r="L459" s="63"/>
      <c r="M459" s="63"/>
    </row>
    <row r="460" spans="1:13">
      <c r="A460" s="61"/>
      <c r="B460" s="61"/>
      <c r="C460" s="61" t="str">
        <f>IF(B460="","",VLOOKUP(B460,DMKH!$A$7:$B$20,2,0))</f>
        <v/>
      </c>
      <c r="D460" s="61"/>
      <c r="E460" s="62"/>
      <c r="F460" s="61" t="str">
        <f>IF(E460="","",VLOOKUP(E460,TonghopNXT!$A$9:$C$5000,2,0))</f>
        <v/>
      </c>
      <c r="G460" s="62" t="str">
        <f>IF(E460="","",VLOOKUP(E460,TonghopNXT!$A$9:$C$5000,3,0))</f>
        <v/>
      </c>
      <c r="H460" s="63"/>
      <c r="I460" s="63"/>
      <c r="J460" s="64">
        <f t="shared" si="9"/>
        <v>0</v>
      </c>
      <c r="K460" s="61"/>
      <c r="L460" s="63"/>
      <c r="M460" s="63"/>
    </row>
    <row r="461" spans="1:13">
      <c r="A461" s="61"/>
      <c r="B461" s="61"/>
      <c r="C461" s="61" t="str">
        <f>IF(B461="","",VLOOKUP(B461,DMKH!$A$7:$B$20,2,0))</f>
        <v/>
      </c>
      <c r="D461" s="61"/>
      <c r="E461" s="62"/>
      <c r="F461" s="61" t="str">
        <f>IF(E461="","",VLOOKUP(E461,TonghopNXT!$A$9:$C$5000,2,0))</f>
        <v/>
      </c>
      <c r="G461" s="62" t="str">
        <f>IF(E461="","",VLOOKUP(E461,TonghopNXT!$A$9:$C$5000,3,0))</f>
        <v/>
      </c>
      <c r="H461" s="63"/>
      <c r="I461" s="63"/>
      <c r="J461" s="64">
        <f t="shared" si="9"/>
        <v>0</v>
      </c>
      <c r="K461" s="61"/>
      <c r="L461" s="63"/>
      <c r="M461" s="63"/>
    </row>
    <row r="462" spans="1:13">
      <c r="A462" s="61"/>
      <c r="B462" s="61"/>
      <c r="C462" s="61" t="str">
        <f>IF(B462="","",VLOOKUP(B462,DMKH!$A$7:$B$20,2,0))</f>
        <v/>
      </c>
      <c r="D462" s="61"/>
      <c r="E462" s="62"/>
      <c r="F462" s="61" t="str">
        <f>IF(E462="","",VLOOKUP(E462,TonghopNXT!$A$9:$C$5000,2,0))</f>
        <v/>
      </c>
      <c r="G462" s="62" t="str">
        <f>IF(E462="","",VLOOKUP(E462,TonghopNXT!$A$9:$C$5000,3,0))</f>
        <v/>
      </c>
      <c r="H462" s="63"/>
      <c r="I462" s="63"/>
      <c r="J462" s="64">
        <f t="shared" si="9"/>
        <v>0</v>
      </c>
      <c r="K462" s="61"/>
      <c r="L462" s="63"/>
      <c r="M462" s="63"/>
    </row>
    <row r="463" spans="1:13">
      <c r="A463" s="61"/>
      <c r="B463" s="61"/>
      <c r="C463" s="61" t="str">
        <f>IF(B463="","",VLOOKUP(B463,DMKH!$A$7:$B$20,2,0))</f>
        <v/>
      </c>
      <c r="D463" s="61"/>
      <c r="E463" s="62"/>
      <c r="F463" s="61" t="str">
        <f>IF(E463="","",VLOOKUP(E463,TonghopNXT!$A$9:$C$5000,2,0))</f>
        <v/>
      </c>
      <c r="G463" s="62" t="str">
        <f>IF(E463="","",VLOOKUP(E463,TonghopNXT!$A$9:$C$5000,3,0))</f>
        <v/>
      </c>
      <c r="H463" s="63"/>
      <c r="I463" s="63"/>
      <c r="J463" s="64">
        <f t="shared" si="9"/>
        <v>0</v>
      </c>
      <c r="K463" s="61"/>
      <c r="L463" s="63"/>
      <c r="M463" s="63"/>
    </row>
    <row r="464" spans="1:13">
      <c r="A464" s="61"/>
      <c r="B464" s="61"/>
      <c r="C464" s="61" t="str">
        <f>IF(B464="","",VLOOKUP(B464,DMKH!$A$7:$B$20,2,0))</f>
        <v/>
      </c>
      <c r="D464" s="61"/>
      <c r="E464" s="62"/>
      <c r="F464" s="61" t="str">
        <f>IF(E464="","",VLOOKUP(E464,TonghopNXT!$A$9:$C$5000,2,0))</f>
        <v/>
      </c>
      <c r="G464" s="62" t="str">
        <f>IF(E464="","",VLOOKUP(E464,TonghopNXT!$A$9:$C$5000,3,0))</f>
        <v/>
      </c>
      <c r="H464" s="63"/>
      <c r="I464" s="63"/>
      <c r="J464" s="64">
        <f t="shared" si="9"/>
        <v>0</v>
      </c>
      <c r="K464" s="61"/>
      <c r="L464" s="63"/>
      <c r="M464" s="63"/>
    </row>
    <row r="465" spans="1:13">
      <c r="A465" s="61"/>
      <c r="B465" s="61"/>
      <c r="C465" s="61" t="str">
        <f>IF(B465="","",VLOOKUP(B465,DMKH!$A$7:$B$20,2,0))</f>
        <v/>
      </c>
      <c r="D465" s="61"/>
      <c r="E465" s="62"/>
      <c r="F465" s="61" t="str">
        <f>IF(E465="","",VLOOKUP(E465,TonghopNXT!$A$9:$C$5000,2,0))</f>
        <v/>
      </c>
      <c r="G465" s="62" t="str">
        <f>IF(E465="","",VLOOKUP(E465,TonghopNXT!$A$9:$C$5000,3,0))</f>
        <v/>
      </c>
      <c r="H465" s="63"/>
      <c r="I465" s="63"/>
      <c r="J465" s="64">
        <f t="shared" si="9"/>
        <v>0</v>
      </c>
      <c r="K465" s="61"/>
      <c r="L465" s="63"/>
      <c r="M465" s="63"/>
    </row>
    <row r="466" spans="1:13">
      <c r="A466" s="61"/>
      <c r="B466" s="61"/>
      <c r="C466" s="61" t="str">
        <f>IF(B466="","",VLOOKUP(B466,DMKH!$A$7:$B$20,2,0))</f>
        <v/>
      </c>
      <c r="D466" s="61"/>
      <c r="E466" s="62"/>
      <c r="F466" s="61" t="str">
        <f>IF(E466="","",VLOOKUP(E466,TonghopNXT!$A$9:$C$5000,2,0))</f>
        <v/>
      </c>
      <c r="G466" s="62" t="str">
        <f>IF(E466="","",VLOOKUP(E466,TonghopNXT!$A$9:$C$5000,3,0))</f>
        <v/>
      </c>
      <c r="H466" s="63"/>
      <c r="I466" s="63"/>
      <c r="J466" s="64">
        <f t="shared" si="9"/>
        <v>0</v>
      </c>
      <c r="K466" s="61"/>
      <c r="L466" s="63"/>
      <c r="M466" s="63"/>
    </row>
    <row r="467" spans="1:13">
      <c r="A467" s="61"/>
      <c r="B467" s="61"/>
      <c r="C467" s="61" t="str">
        <f>IF(B467="","",VLOOKUP(B467,DMKH!$A$7:$B$20,2,0))</f>
        <v/>
      </c>
      <c r="D467" s="61"/>
      <c r="E467" s="62"/>
      <c r="F467" s="61" t="str">
        <f>IF(E467="","",VLOOKUP(E467,TonghopNXT!$A$9:$C$5000,2,0))</f>
        <v/>
      </c>
      <c r="G467" s="62" t="str">
        <f>IF(E467="","",VLOOKUP(E467,TonghopNXT!$A$9:$C$5000,3,0))</f>
        <v/>
      </c>
      <c r="H467" s="63"/>
      <c r="I467" s="63"/>
      <c r="J467" s="64">
        <f t="shared" si="9"/>
        <v>0</v>
      </c>
      <c r="K467" s="61"/>
      <c r="L467" s="63"/>
      <c r="M467" s="63"/>
    </row>
    <row r="468" spans="1:13">
      <c r="A468" s="61"/>
      <c r="B468" s="61"/>
      <c r="C468" s="61" t="str">
        <f>IF(B468="","",VLOOKUP(B468,DMKH!$A$7:$B$20,2,0))</f>
        <v/>
      </c>
      <c r="D468" s="61"/>
      <c r="E468" s="62"/>
      <c r="F468" s="61" t="str">
        <f>IF(E468="","",VLOOKUP(E468,TonghopNXT!$A$9:$C$5000,2,0))</f>
        <v/>
      </c>
      <c r="G468" s="62" t="str">
        <f>IF(E468="","",VLOOKUP(E468,TonghopNXT!$A$9:$C$5000,3,0))</f>
        <v/>
      </c>
      <c r="H468" s="63"/>
      <c r="I468" s="63"/>
      <c r="J468" s="64">
        <f t="shared" si="9"/>
        <v>0</v>
      </c>
      <c r="K468" s="61"/>
      <c r="L468" s="63"/>
      <c r="M468" s="63"/>
    </row>
    <row r="469" spans="1:13">
      <c r="A469" s="61"/>
      <c r="B469" s="61"/>
      <c r="C469" s="61" t="str">
        <f>IF(B469="","",VLOOKUP(B469,DMKH!$A$7:$B$20,2,0))</f>
        <v/>
      </c>
      <c r="D469" s="61"/>
      <c r="E469" s="62"/>
      <c r="F469" s="61" t="str">
        <f>IF(E469="","",VLOOKUP(E469,TonghopNXT!$A$9:$C$5000,2,0))</f>
        <v/>
      </c>
      <c r="G469" s="62" t="str">
        <f>IF(E469="","",VLOOKUP(E469,TonghopNXT!$A$9:$C$5000,3,0))</f>
        <v/>
      </c>
      <c r="H469" s="63"/>
      <c r="I469" s="63"/>
      <c r="J469" s="64">
        <f t="shared" si="9"/>
        <v>0</v>
      </c>
      <c r="K469" s="61"/>
      <c r="L469" s="63"/>
      <c r="M469" s="63"/>
    </row>
    <row r="470" spans="1:13">
      <c r="A470" s="61"/>
      <c r="B470" s="61"/>
      <c r="C470" s="61" t="str">
        <f>IF(B470="","",VLOOKUP(B470,DMKH!$A$7:$B$20,2,0))</f>
        <v/>
      </c>
      <c r="D470" s="61"/>
      <c r="E470" s="62"/>
      <c r="F470" s="61" t="str">
        <f>IF(E470="","",VLOOKUP(E470,TonghopNXT!$A$9:$C$5000,2,0))</f>
        <v/>
      </c>
      <c r="G470" s="62" t="str">
        <f>IF(E470="","",VLOOKUP(E470,TonghopNXT!$A$9:$C$5000,3,0))</f>
        <v/>
      </c>
      <c r="H470" s="63"/>
      <c r="I470" s="63"/>
      <c r="J470" s="64">
        <f t="shared" si="9"/>
        <v>0</v>
      </c>
      <c r="K470" s="61"/>
      <c r="L470" s="63"/>
      <c r="M470" s="63"/>
    </row>
    <row r="471" spans="1:13">
      <c r="A471" s="61"/>
      <c r="B471" s="61"/>
      <c r="C471" s="61" t="str">
        <f>IF(B471="","",VLOOKUP(B471,DMKH!$A$7:$B$20,2,0))</f>
        <v/>
      </c>
      <c r="D471" s="61"/>
      <c r="E471" s="62"/>
      <c r="F471" s="61" t="str">
        <f>IF(E471="","",VLOOKUP(E471,TonghopNXT!$A$9:$C$5000,2,0))</f>
        <v/>
      </c>
      <c r="G471" s="62" t="str">
        <f>IF(E471="","",VLOOKUP(E471,TonghopNXT!$A$9:$C$5000,3,0))</f>
        <v/>
      </c>
      <c r="H471" s="63"/>
      <c r="I471" s="63"/>
      <c r="J471" s="64">
        <f t="shared" si="9"/>
        <v>0</v>
      </c>
      <c r="K471" s="61"/>
      <c r="L471" s="63"/>
      <c r="M471" s="63"/>
    </row>
    <row r="472" spans="1:13">
      <c r="A472" s="61"/>
      <c r="B472" s="61"/>
      <c r="C472" s="61" t="str">
        <f>IF(B472="","",VLOOKUP(B472,DMKH!$A$7:$B$20,2,0))</f>
        <v/>
      </c>
      <c r="D472" s="61"/>
      <c r="E472" s="62"/>
      <c r="F472" s="61" t="str">
        <f>IF(E472="","",VLOOKUP(E472,TonghopNXT!$A$9:$C$5000,2,0))</f>
        <v/>
      </c>
      <c r="G472" s="62" t="str">
        <f>IF(E472="","",VLOOKUP(E472,TonghopNXT!$A$9:$C$5000,3,0))</f>
        <v/>
      </c>
      <c r="H472" s="63"/>
      <c r="I472" s="63"/>
      <c r="J472" s="64">
        <f t="shared" si="9"/>
        <v>0</v>
      </c>
      <c r="K472" s="61"/>
      <c r="L472" s="63"/>
      <c r="M472" s="63"/>
    </row>
    <row r="473" spans="1:13">
      <c r="A473" s="61"/>
      <c r="B473" s="61"/>
      <c r="C473" s="61" t="str">
        <f>IF(B473="","",VLOOKUP(B473,DMKH!$A$7:$B$20,2,0))</f>
        <v/>
      </c>
      <c r="D473" s="61"/>
      <c r="E473" s="62"/>
      <c r="F473" s="61" t="str">
        <f>IF(E473="","",VLOOKUP(E473,TonghopNXT!$A$9:$C$5000,2,0))</f>
        <v/>
      </c>
      <c r="G473" s="62" t="str">
        <f>IF(E473="","",VLOOKUP(E473,TonghopNXT!$A$9:$C$5000,3,0))</f>
        <v/>
      </c>
      <c r="H473" s="63"/>
      <c r="I473" s="63"/>
      <c r="J473" s="64">
        <f t="shared" si="9"/>
        <v>0</v>
      </c>
      <c r="K473" s="61"/>
      <c r="L473" s="63"/>
      <c r="M473" s="63"/>
    </row>
    <row r="474" spans="1:13">
      <c r="A474" s="61"/>
      <c r="B474" s="61"/>
      <c r="C474" s="61" t="str">
        <f>IF(B474="","",VLOOKUP(B474,DMKH!$A$7:$B$20,2,0))</f>
        <v/>
      </c>
      <c r="D474" s="61"/>
      <c r="E474" s="62"/>
      <c r="F474" s="61" t="str">
        <f>IF(E474="","",VLOOKUP(E474,TonghopNXT!$A$9:$C$5000,2,0))</f>
        <v/>
      </c>
      <c r="G474" s="62" t="str">
        <f>IF(E474="","",VLOOKUP(E474,TonghopNXT!$A$9:$C$5000,3,0))</f>
        <v/>
      </c>
      <c r="H474" s="63"/>
      <c r="I474" s="63"/>
      <c r="J474" s="64">
        <f t="shared" si="9"/>
        <v>0</v>
      </c>
      <c r="K474" s="61"/>
      <c r="L474" s="63"/>
      <c r="M474" s="63"/>
    </row>
    <row r="475" spans="1:13">
      <c r="A475" s="61"/>
      <c r="B475" s="61"/>
      <c r="C475" s="61" t="str">
        <f>IF(B475="","",VLOOKUP(B475,DMKH!$A$7:$B$20,2,0))</f>
        <v/>
      </c>
      <c r="D475" s="61"/>
      <c r="E475" s="62"/>
      <c r="F475" s="61" t="str">
        <f>IF(E475="","",VLOOKUP(E475,TonghopNXT!$A$9:$C$5000,2,0))</f>
        <v/>
      </c>
      <c r="G475" s="62" t="str">
        <f>IF(E475="","",VLOOKUP(E475,TonghopNXT!$A$9:$C$5000,3,0))</f>
        <v/>
      </c>
      <c r="H475" s="63"/>
      <c r="I475" s="63"/>
      <c r="J475" s="64">
        <f t="shared" si="9"/>
        <v>0</v>
      </c>
      <c r="K475" s="61"/>
      <c r="L475" s="63"/>
      <c r="M475" s="63"/>
    </row>
    <row r="476" spans="1:13">
      <c r="A476" s="61"/>
      <c r="B476" s="61"/>
      <c r="C476" s="61" t="str">
        <f>IF(B476="","",VLOOKUP(B476,DMKH!$A$7:$B$20,2,0))</f>
        <v/>
      </c>
      <c r="D476" s="61"/>
      <c r="E476" s="62"/>
      <c r="F476" s="61" t="str">
        <f>IF(E476="","",VLOOKUP(E476,TonghopNXT!$A$9:$C$5000,2,0))</f>
        <v/>
      </c>
      <c r="G476" s="62" t="str">
        <f>IF(E476="","",VLOOKUP(E476,TonghopNXT!$A$9:$C$5000,3,0))</f>
        <v/>
      </c>
      <c r="H476" s="63"/>
      <c r="I476" s="63"/>
      <c r="J476" s="64">
        <f t="shared" si="9"/>
        <v>0</v>
      </c>
      <c r="K476" s="61"/>
      <c r="L476" s="63"/>
      <c r="M476" s="63"/>
    </row>
    <row r="477" spans="1:13">
      <c r="A477" s="61"/>
      <c r="B477" s="61"/>
      <c r="C477" s="61" t="str">
        <f>IF(B477="","",VLOOKUP(B477,DMKH!$A$7:$B$20,2,0))</f>
        <v/>
      </c>
      <c r="D477" s="61"/>
      <c r="E477" s="62"/>
      <c r="F477" s="61" t="str">
        <f>IF(E477="","",VLOOKUP(E477,TonghopNXT!$A$9:$C$5000,2,0))</f>
        <v/>
      </c>
      <c r="G477" s="62" t="str">
        <f>IF(E477="","",VLOOKUP(E477,TonghopNXT!$A$9:$C$5000,3,0))</f>
        <v/>
      </c>
      <c r="H477" s="63"/>
      <c r="I477" s="63"/>
      <c r="J477" s="64">
        <f t="shared" si="9"/>
        <v>0</v>
      </c>
      <c r="K477" s="61"/>
      <c r="L477" s="63"/>
      <c r="M477" s="63"/>
    </row>
    <row r="478" spans="1:13">
      <c r="A478" s="61"/>
      <c r="B478" s="61"/>
      <c r="C478" s="61" t="str">
        <f>IF(B478="","",VLOOKUP(B478,DMKH!$A$7:$B$20,2,0))</f>
        <v/>
      </c>
      <c r="D478" s="61"/>
      <c r="E478" s="62"/>
      <c r="F478" s="61" t="str">
        <f>IF(E478="","",VLOOKUP(E478,TonghopNXT!$A$9:$C$5000,2,0))</f>
        <v/>
      </c>
      <c r="G478" s="62" t="str">
        <f>IF(E478="","",VLOOKUP(E478,TonghopNXT!$A$9:$C$5000,3,0))</f>
        <v/>
      </c>
      <c r="H478" s="63"/>
      <c r="I478" s="63"/>
      <c r="J478" s="64">
        <f t="shared" si="9"/>
        <v>0</v>
      </c>
      <c r="K478" s="61"/>
      <c r="L478" s="63"/>
      <c r="M478" s="63"/>
    </row>
    <row r="479" spans="1:13">
      <c r="A479" s="61"/>
      <c r="B479" s="61"/>
      <c r="C479" s="61" t="str">
        <f>IF(B479="","",VLOOKUP(B479,DMKH!$A$7:$B$20,2,0))</f>
        <v/>
      </c>
      <c r="D479" s="61"/>
      <c r="E479" s="62"/>
      <c r="F479" s="61" t="str">
        <f>IF(E479="","",VLOOKUP(E479,TonghopNXT!$A$9:$C$5000,2,0))</f>
        <v/>
      </c>
      <c r="G479" s="62" t="str">
        <f>IF(E479="","",VLOOKUP(E479,TonghopNXT!$A$9:$C$5000,3,0))</f>
        <v/>
      </c>
      <c r="H479" s="63"/>
      <c r="I479" s="63"/>
      <c r="J479" s="64">
        <f t="shared" si="9"/>
        <v>0</v>
      </c>
      <c r="K479" s="61"/>
      <c r="L479" s="63"/>
      <c r="M479" s="63"/>
    </row>
    <row r="480" spans="1:13">
      <c r="A480" s="61"/>
      <c r="B480" s="61"/>
      <c r="C480" s="61" t="str">
        <f>IF(B480="","",VLOOKUP(B480,DMKH!$A$7:$B$20,2,0))</f>
        <v/>
      </c>
      <c r="D480" s="61"/>
      <c r="E480" s="62"/>
      <c r="F480" s="61" t="str">
        <f>IF(E480="","",VLOOKUP(E480,TonghopNXT!$A$9:$C$5000,2,0))</f>
        <v/>
      </c>
      <c r="G480" s="62" t="str">
        <f>IF(E480="","",VLOOKUP(E480,TonghopNXT!$A$9:$C$5000,3,0))</f>
        <v/>
      </c>
      <c r="H480" s="63"/>
      <c r="I480" s="63"/>
      <c r="J480" s="64">
        <f t="shared" si="9"/>
        <v>0</v>
      </c>
      <c r="K480" s="61"/>
      <c r="L480" s="63"/>
      <c r="M480" s="63"/>
    </row>
    <row r="481" spans="1:13">
      <c r="A481" s="61"/>
      <c r="B481" s="61"/>
      <c r="C481" s="61" t="str">
        <f>IF(B481="","",VLOOKUP(B481,DMKH!$A$7:$B$20,2,0))</f>
        <v/>
      </c>
      <c r="D481" s="61"/>
      <c r="E481" s="62"/>
      <c r="F481" s="61" t="str">
        <f>IF(E481="","",VLOOKUP(E481,TonghopNXT!$A$9:$C$5000,2,0))</f>
        <v/>
      </c>
      <c r="G481" s="62" t="str">
        <f>IF(E481="","",VLOOKUP(E481,TonghopNXT!$A$9:$C$5000,3,0))</f>
        <v/>
      </c>
      <c r="H481" s="63"/>
      <c r="I481" s="63"/>
      <c r="J481" s="64">
        <f t="shared" ref="J481:J500" si="10">I481*H481</f>
        <v>0</v>
      </c>
      <c r="K481" s="61"/>
      <c r="L481" s="63"/>
      <c r="M481" s="63"/>
    </row>
    <row r="482" spans="1:13">
      <c r="A482" s="61"/>
      <c r="B482" s="61"/>
      <c r="C482" s="61" t="str">
        <f>IF(B482="","",VLOOKUP(B482,DMKH!$A$7:$B$20,2,0))</f>
        <v/>
      </c>
      <c r="D482" s="61"/>
      <c r="E482" s="62"/>
      <c r="F482" s="61" t="str">
        <f>IF(E482="","",VLOOKUP(E482,TonghopNXT!$A$9:$C$5000,2,0))</f>
        <v/>
      </c>
      <c r="G482" s="62" t="str">
        <f>IF(E482="","",VLOOKUP(E482,TonghopNXT!$A$9:$C$5000,3,0))</f>
        <v/>
      </c>
      <c r="H482" s="63"/>
      <c r="I482" s="63"/>
      <c r="J482" s="64">
        <f t="shared" si="10"/>
        <v>0</v>
      </c>
      <c r="K482" s="61"/>
      <c r="L482" s="63"/>
      <c r="M482" s="63"/>
    </row>
    <row r="483" spans="1:13">
      <c r="A483" s="61"/>
      <c r="B483" s="61"/>
      <c r="C483" s="61" t="str">
        <f>IF(B483="","",VLOOKUP(B483,DMKH!$A$7:$B$20,2,0))</f>
        <v/>
      </c>
      <c r="D483" s="61"/>
      <c r="E483" s="62"/>
      <c r="F483" s="61" t="str">
        <f>IF(E483="","",VLOOKUP(E483,TonghopNXT!$A$9:$C$5000,2,0))</f>
        <v/>
      </c>
      <c r="G483" s="62" t="str">
        <f>IF(E483="","",VLOOKUP(E483,TonghopNXT!$A$9:$C$5000,3,0))</f>
        <v/>
      </c>
      <c r="H483" s="63"/>
      <c r="I483" s="63"/>
      <c r="J483" s="64">
        <f t="shared" si="10"/>
        <v>0</v>
      </c>
      <c r="K483" s="61"/>
      <c r="L483" s="63"/>
      <c r="M483" s="63"/>
    </row>
    <row r="484" spans="1:13">
      <c r="A484" s="61"/>
      <c r="B484" s="61"/>
      <c r="C484" s="61" t="str">
        <f>IF(B484="","",VLOOKUP(B484,DMKH!$A$7:$B$20,2,0))</f>
        <v/>
      </c>
      <c r="D484" s="61"/>
      <c r="E484" s="62"/>
      <c r="F484" s="61" t="str">
        <f>IF(E484="","",VLOOKUP(E484,TonghopNXT!$A$9:$C$5000,2,0))</f>
        <v/>
      </c>
      <c r="G484" s="62" t="str">
        <f>IF(E484="","",VLOOKUP(E484,TonghopNXT!$A$9:$C$5000,3,0))</f>
        <v/>
      </c>
      <c r="H484" s="63"/>
      <c r="I484" s="63"/>
      <c r="J484" s="64">
        <f t="shared" si="10"/>
        <v>0</v>
      </c>
      <c r="K484" s="61"/>
      <c r="L484" s="63"/>
      <c r="M484" s="63"/>
    </row>
    <row r="485" spans="1:13">
      <c r="A485" s="61"/>
      <c r="B485" s="61"/>
      <c r="C485" s="61" t="str">
        <f>IF(B485="","",VLOOKUP(B485,DMKH!$A$7:$B$20,2,0))</f>
        <v/>
      </c>
      <c r="D485" s="61"/>
      <c r="E485" s="62"/>
      <c r="F485" s="61" t="str">
        <f>IF(E485="","",VLOOKUP(E485,TonghopNXT!$A$9:$C$5000,2,0))</f>
        <v/>
      </c>
      <c r="G485" s="62" t="str">
        <f>IF(E485="","",VLOOKUP(E485,TonghopNXT!$A$9:$C$5000,3,0))</f>
        <v/>
      </c>
      <c r="H485" s="63"/>
      <c r="I485" s="63"/>
      <c r="J485" s="64">
        <f t="shared" si="10"/>
        <v>0</v>
      </c>
      <c r="K485" s="61"/>
      <c r="L485" s="63"/>
      <c r="M485" s="63"/>
    </row>
    <row r="486" spans="1:13">
      <c r="A486" s="61"/>
      <c r="B486" s="61"/>
      <c r="C486" s="61" t="str">
        <f>IF(B486="","",VLOOKUP(B486,DMKH!$A$7:$B$20,2,0))</f>
        <v/>
      </c>
      <c r="D486" s="61"/>
      <c r="E486" s="62"/>
      <c r="F486" s="61" t="str">
        <f>IF(E486="","",VLOOKUP(E486,TonghopNXT!$A$9:$C$5000,2,0))</f>
        <v/>
      </c>
      <c r="G486" s="62" t="str">
        <f>IF(E486="","",VLOOKUP(E486,TonghopNXT!$A$9:$C$5000,3,0))</f>
        <v/>
      </c>
      <c r="H486" s="63"/>
      <c r="I486" s="63"/>
      <c r="J486" s="64">
        <f t="shared" si="10"/>
        <v>0</v>
      </c>
      <c r="K486" s="61"/>
      <c r="L486" s="63"/>
      <c r="M486" s="63"/>
    </row>
    <row r="487" spans="1:13">
      <c r="A487" s="61"/>
      <c r="B487" s="61"/>
      <c r="C487" s="61" t="str">
        <f>IF(B487="","",VLOOKUP(B487,DMKH!$A$7:$B$20,2,0))</f>
        <v/>
      </c>
      <c r="D487" s="61"/>
      <c r="E487" s="62"/>
      <c r="F487" s="61" t="str">
        <f>IF(E487="","",VLOOKUP(E487,TonghopNXT!$A$9:$C$5000,2,0))</f>
        <v/>
      </c>
      <c r="G487" s="62" t="str">
        <f>IF(E487="","",VLOOKUP(E487,TonghopNXT!$A$9:$C$5000,3,0))</f>
        <v/>
      </c>
      <c r="H487" s="63"/>
      <c r="I487" s="63"/>
      <c r="J487" s="64">
        <f t="shared" si="10"/>
        <v>0</v>
      </c>
      <c r="K487" s="61"/>
      <c r="L487" s="63"/>
      <c r="M487" s="63"/>
    </row>
    <row r="488" spans="1:13">
      <c r="A488" s="61"/>
      <c r="B488" s="61"/>
      <c r="C488" s="61" t="str">
        <f>IF(B488="","",VLOOKUP(B488,DMKH!$A$7:$B$20,2,0))</f>
        <v/>
      </c>
      <c r="D488" s="61"/>
      <c r="E488" s="62"/>
      <c r="F488" s="61" t="str">
        <f>IF(E488="","",VLOOKUP(E488,TonghopNXT!$A$9:$C$5000,2,0))</f>
        <v/>
      </c>
      <c r="G488" s="62" t="str">
        <f>IF(E488="","",VLOOKUP(E488,TonghopNXT!$A$9:$C$5000,3,0))</f>
        <v/>
      </c>
      <c r="H488" s="63"/>
      <c r="I488" s="63"/>
      <c r="J488" s="64">
        <f t="shared" si="10"/>
        <v>0</v>
      </c>
      <c r="K488" s="61"/>
      <c r="L488" s="63"/>
      <c r="M488" s="63"/>
    </row>
    <row r="489" spans="1:13">
      <c r="A489" s="61"/>
      <c r="B489" s="61"/>
      <c r="C489" s="61" t="str">
        <f>IF(B489="","",VLOOKUP(B489,DMKH!$A$7:$B$20,2,0))</f>
        <v/>
      </c>
      <c r="D489" s="61"/>
      <c r="E489" s="62"/>
      <c r="F489" s="61" t="str">
        <f>IF(E489="","",VLOOKUP(E489,TonghopNXT!$A$9:$C$5000,2,0))</f>
        <v/>
      </c>
      <c r="G489" s="62" t="str">
        <f>IF(E489="","",VLOOKUP(E489,TonghopNXT!$A$9:$C$5000,3,0))</f>
        <v/>
      </c>
      <c r="H489" s="63"/>
      <c r="I489" s="63"/>
      <c r="J489" s="64">
        <f t="shared" si="10"/>
        <v>0</v>
      </c>
      <c r="K489" s="61"/>
      <c r="L489" s="63"/>
      <c r="M489" s="63"/>
    </row>
    <row r="490" spans="1:13">
      <c r="A490" s="61"/>
      <c r="B490" s="61"/>
      <c r="C490" s="61" t="str">
        <f>IF(B490="","",VLOOKUP(B490,DMKH!$A$7:$B$20,2,0))</f>
        <v/>
      </c>
      <c r="D490" s="61"/>
      <c r="E490" s="62"/>
      <c r="F490" s="61" t="str">
        <f>IF(E490="","",VLOOKUP(E490,TonghopNXT!$A$9:$C$5000,2,0))</f>
        <v/>
      </c>
      <c r="G490" s="62" t="str">
        <f>IF(E490="","",VLOOKUP(E490,TonghopNXT!$A$9:$C$5000,3,0))</f>
        <v/>
      </c>
      <c r="H490" s="63"/>
      <c r="I490" s="63"/>
      <c r="J490" s="64">
        <f t="shared" si="10"/>
        <v>0</v>
      </c>
      <c r="K490" s="61"/>
      <c r="L490" s="63"/>
      <c r="M490" s="63"/>
    </row>
    <row r="491" spans="1:13">
      <c r="A491" s="61"/>
      <c r="B491" s="61"/>
      <c r="C491" s="61" t="str">
        <f>IF(B491="","",VLOOKUP(B491,DMKH!$A$7:$B$20,2,0))</f>
        <v/>
      </c>
      <c r="D491" s="61"/>
      <c r="E491" s="62"/>
      <c r="F491" s="61" t="str">
        <f>IF(E491="","",VLOOKUP(E491,TonghopNXT!$A$9:$C$5000,2,0))</f>
        <v/>
      </c>
      <c r="G491" s="62" t="str">
        <f>IF(E491="","",VLOOKUP(E491,TonghopNXT!$A$9:$C$5000,3,0))</f>
        <v/>
      </c>
      <c r="H491" s="63"/>
      <c r="I491" s="63"/>
      <c r="J491" s="64">
        <f t="shared" si="10"/>
        <v>0</v>
      </c>
      <c r="K491" s="61"/>
      <c r="L491" s="63"/>
      <c r="M491" s="63"/>
    </row>
    <row r="492" spans="1:13">
      <c r="A492" s="61"/>
      <c r="B492" s="61"/>
      <c r="C492" s="61" t="str">
        <f>IF(B492="","",VLOOKUP(B492,DMKH!$A$7:$B$20,2,0))</f>
        <v/>
      </c>
      <c r="D492" s="61"/>
      <c r="E492" s="62"/>
      <c r="F492" s="61" t="str">
        <f>IF(E492="","",VLOOKUP(E492,TonghopNXT!$A$9:$C$5000,2,0))</f>
        <v/>
      </c>
      <c r="G492" s="62" t="str">
        <f>IF(E492="","",VLOOKUP(E492,TonghopNXT!$A$9:$C$5000,3,0))</f>
        <v/>
      </c>
      <c r="H492" s="63"/>
      <c r="I492" s="63"/>
      <c r="J492" s="64">
        <f t="shared" si="10"/>
        <v>0</v>
      </c>
      <c r="K492" s="61"/>
      <c r="L492" s="63"/>
      <c r="M492" s="63"/>
    </row>
    <row r="493" spans="1:13">
      <c r="A493" s="61"/>
      <c r="B493" s="61"/>
      <c r="C493" s="61" t="str">
        <f>IF(B493="","",VLOOKUP(B493,DMKH!$A$7:$B$20,2,0))</f>
        <v/>
      </c>
      <c r="D493" s="61"/>
      <c r="E493" s="62"/>
      <c r="F493" s="61" t="str">
        <f>IF(E493="","",VLOOKUP(E493,TonghopNXT!$A$9:$C$5000,2,0))</f>
        <v/>
      </c>
      <c r="G493" s="62" t="str">
        <f>IF(E493="","",VLOOKUP(E493,TonghopNXT!$A$9:$C$5000,3,0))</f>
        <v/>
      </c>
      <c r="H493" s="63"/>
      <c r="I493" s="63"/>
      <c r="J493" s="64">
        <f t="shared" si="10"/>
        <v>0</v>
      </c>
      <c r="K493" s="61"/>
      <c r="L493" s="63"/>
      <c r="M493" s="63"/>
    </row>
    <row r="494" spans="1:13">
      <c r="A494" s="61"/>
      <c r="B494" s="61"/>
      <c r="C494" s="61" t="str">
        <f>IF(B494="","",VLOOKUP(B494,DMKH!$A$7:$B$20,2,0))</f>
        <v/>
      </c>
      <c r="D494" s="61"/>
      <c r="E494" s="62"/>
      <c r="F494" s="61" t="str">
        <f>IF(E494="","",VLOOKUP(E494,TonghopNXT!$A$9:$C$5000,2,0))</f>
        <v/>
      </c>
      <c r="G494" s="62" t="str">
        <f>IF(E494="","",VLOOKUP(E494,TonghopNXT!$A$9:$C$5000,3,0))</f>
        <v/>
      </c>
      <c r="H494" s="63"/>
      <c r="I494" s="63"/>
      <c r="J494" s="64">
        <f t="shared" si="10"/>
        <v>0</v>
      </c>
      <c r="K494" s="61"/>
      <c r="L494" s="63"/>
      <c r="M494" s="63"/>
    </row>
    <row r="495" spans="1:13">
      <c r="A495" s="61"/>
      <c r="B495" s="61"/>
      <c r="C495" s="61" t="str">
        <f>IF(B495="","",VLOOKUP(B495,DMKH!$A$7:$B$20,2,0))</f>
        <v/>
      </c>
      <c r="D495" s="61"/>
      <c r="E495" s="62"/>
      <c r="F495" s="61" t="str">
        <f>IF(E495="","",VLOOKUP(E495,TonghopNXT!$A$9:$C$5000,2,0))</f>
        <v/>
      </c>
      <c r="G495" s="62" t="str">
        <f>IF(E495="","",VLOOKUP(E495,TonghopNXT!$A$9:$C$5000,3,0))</f>
        <v/>
      </c>
      <c r="H495" s="63"/>
      <c r="I495" s="63"/>
      <c r="J495" s="64">
        <f t="shared" si="10"/>
        <v>0</v>
      </c>
      <c r="K495" s="61"/>
      <c r="L495" s="63"/>
      <c r="M495" s="63"/>
    </row>
    <row r="496" spans="1:13">
      <c r="A496" s="61"/>
      <c r="B496" s="61"/>
      <c r="C496" s="61" t="str">
        <f>IF(B496="","",VLOOKUP(B496,DMKH!$A$7:$B$20,2,0))</f>
        <v/>
      </c>
      <c r="D496" s="61"/>
      <c r="E496" s="62"/>
      <c r="F496" s="61" t="str">
        <f>IF(E496="","",VLOOKUP(E496,TonghopNXT!$A$9:$C$5000,2,0))</f>
        <v/>
      </c>
      <c r="G496" s="62" t="str">
        <f>IF(E496="","",VLOOKUP(E496,TonghopNXT!$A$9:$C$5000,3,0))</f>
        <v/>
      </c>
      <c r="H496" s="63"/>
      <c r="I496" s="63"/>
      <c r="J496" s="64">
        <f t="shared" si="10"/>
        <v>0</v>
      </c>
      <c r="K496" s="61"/>
      <c r="L496" s="63"/>
      <c r="M496" s="63"/>
    </row>
    <row r="497" spans="1:13">
      <c r="A497" s="61"/>
      <c r="B497" s="61"/>
      <c r="C497" s="61" t="str">
        <f>IF(B497="","",VLOOKUP(B497,DMKH!$A$7:$B$20,2,0))</f>
        <v/>
      </c>
      <c r="D497" s="61"/>
      <c r="E497" s="62"/>
      <c r="F497" s="61" t="str">
        <f>IF(E497="","",VLOOKUP(E497,TonghopNXT!$A$9:$C$5000,2,0))</f>
        <v/>
      </c>
      <c r="G497" s="62" t="str">
        <f>IF(E497="","",VLOOKUP(E497,TonghopNXT!$A$9:$C$5000,3,0))</f>
        <v/>
      </c>
      <c r="H497" s="63"/>
      <c r="I497" s="63"/>
      <c r="J497" s="64">
        <f t="shared" si="10"/>
        <v>0</v>
      </c>
      <c r="K497" s="61"/>
      <c r="L497" s="63"/>
      <c r="M497" s="63"/>
    </row>
    <row r="498" spans="1:13">
      <c r="A498" s="61"/>
      <c r="B498" s="61"/>
      <c r="C498" s="61" t="str">
        <f>IF(B498="","",VLOOKUP(B498,DMKH!$A$7:$B$20,2,0))</f>
        <v/>
      </c>
      <c r="D498" s="61"/>
      <c r="E498" s="62"/>
      <c r="F498" s="61" t="str">
        <f>IF(E498="","",VLOOKUP(E498,TonghopNXT!$A$9:$C$5000,2,0))</f>
        <v/>
      </c>
      <c r="G498" s="62" t="str">
        <f>IF(E498="","",VLOOKUP(E498,TonghopNXT!$A$9:$C$5000,3,0))</f>
        <v/>
      </c>
      <c r="H498" s="63"/>
      <c r="I498" s="63"/>
      <c r="J498" s="64">
        <f t="shared" si="10"/>
        <v>0</v>
      </c>
      <c r="K498" s="61"/>
      <c r="L498" s="63"/>
      <c r="M498" s="63"/>
    </row>
    <row r="499" spans="1:13">
      <c r="A499" s="61"/>
      <c r="B499" s="61"/>
      <c r="C499" s="61" t="str">
        <f>IF(B499="","",VLOOKUP(B499,DMKH!$A$7:$B$20,2,0))</f>
        <v/>
      </c>
      <c r="D499" s="61"/>
      <c r="E499" s="62"/>
      <c r="F499" s="61" t="str">
        <f>IF(E499="","",VLOOKUP(E499,TonghopNXT!$A$9:$C$5000,2,0))</f>
        <v/>
      </c>
      <c r="G499" s="62" t="str">
        <f>IF(E499="","",VLOOKUP(E499,TonghopNXT!$A$9:$C$5000,3,0))</f>
        <v/>
      </c>
      <c r="H499" s="63"/>
      <c r="I499" s="63"/>
      <c r="J499" s="64">
        <f t="shared" si="10"/>
        <v>0</v>
      </c>
      <c r="K499" s="61"/>
      <c r="L499" s="63"/>
      <c r="M499" s="63"/>
    </row>
    <row r="500" spans="1:13">
      <c r="A500" s="61"/>
      <c r="B500" s="61"/>
      <c r="C500" s="61" t="str">
        <f>IF(B500="","",VLOOKUP(B500,DMKH!$A$7:$B$20,2,0))</f>
        <v/>
      </c>
      <c r="D500" s="61"/>
      <c r="E500" s="62"/>
      <c r="F500" s="61" t="str">
        <f>IF(E500="","",VLOOKUP(E500,TonghopNXT!$A$9:$C$5000,2,0))</f>
        <v/>
      </c>
      <c r="G500" s="62" t="str">
        <f>IF(E500="","",VLOOKUP(E500,TonghopNXT!$A$9:$C$5000,3,0))</f>
        <v/>
      </c>
      <c r="H500" s="63"/>
      <c r="I500" s="63"/>
      <c r="J500" s="64">
        <f t="shared" si="10"/>
        <v>0</v>
      </c>
      <c r="K500" s="61"/>
      <c r="L500" s="63"/>
      <c r="M500" s="63"/>
    </row>
  </sheetData>
  <autoFilter ref="A8:Y96" xr:uid="{185E1924-8045-4FA3-9F25-190220E4880C}"/>
  <mergeCells count="10">
    <mergeCell ref="H7:J7"/>
    <mergeCell ref="K7:M7"/>
    <mergeCell ref="A5:M5"/>
    <mergeCell ref="A6:M6"/>
    <mergeCell ref="A7:A8"/>
    <mergeCell ref="B7:B8"/>
    <mergeCell ref="C7:C8"/>
    <mergeCell ref="D7:D8"/>
    <mergeCell ref="E7:E8"/>
    <mergeCell ref="F7:F8"/>
  </mergeCells>
  <phoneticPr fontId="20" type="noConversion"/>
  <dataValidations count="2">
    <dataValidation type="list" allowBlank="1" showInputMessage="1" showErrorMessage="1" sqref="B9:B500" xr:uid="{8F0914B6-EDE1-41B9-9BAE-7625461D71E6}">
      <formula1>makhachhang</formula1>
    </dataValidation>
    <dataValidation type="list" allowBlank="1" showInputMessage="1" showErrorMessage="1" sqref="E9:E500" xr:uid="{0B33E432-842D-4F33-801F-8E5D3C72C1C8}">
      <formula1>mavt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F0DB-784D-4127-BB64-19812BFCB070}">
  <dimension ref="A1:Y100"/>
  <sheetViews>
    <sheetView topLeftCell="A4" workbookViewId="0">
      <selection activeCell="G20" sqref="G20"/>
    </sheetView>
  </sheetViews>
  <sheetFormatPr defaultRowHeight="15"/>
  <cols>
    <col min="1" max="1" width="12.125" style="68" customWidth="1"/>
    <col min="2" max="2" width="22.75" style="68" customWidth="1"/>
    <col min="3" max="3" width="10.5" style="68" customWidth="1"/>
    <col min="4" max="4" width="10.625" style="70" customWidth="1"/>
    <col min="5" max="5" width="12" style="70" customWidth="1"/>
    <col min="6" max="6" width="12.125" style="70" bestFit="1" customWidth="1"/>
    <col min="7" max="7" width="12.875" style="70" customWidth="1"/>
    <col min="8" max="8" width="12.25" style="70" customWidth="1"/>
    <col min="9" max="9" width="12.375" style="70" customWidth="1"/>
    <col min="10" max="10" width="9" style="70"/>
    <col min="11" max="11" width="12.625" style="70" customWidth="1"/>
    <col min="12" max="16384" width="9" style="65"/>
  </cols>
  <sheetData>
    <row r="1" spans="1:25" s="39" customFormat="1">
      <c r="A1" s="37" t="s">
        <v>45</v>
      </c>
      <c r="B1" s="38" t="str">
        <f>ThongtinDN!D5</f>
        <v>Công ty TNHH MTV Quan Nam Sơn</v>
      </c>
      <c r="G1" s="40"/>
      <c r="H1" s="42"/>
      <c r="I1" s="42"/>
      <c r="J1" s="42"/>
      <c r="L1" s="43"/>
      <c r="M1" s="44"/>
      <c r="N1" s="45"/>
      <c r="O1" s="45"/>
      <c r="P1" s="46"/>
      <c r="Q1" s="47"/>
      <c r="R1" s="47"/>
      <c r="S1" s="48"/>
      <c r="T1" s="49"/>
      <c r="U1" s="49"/>
      <c r="V1" s="50"/>
      <c r="W1" s="50"/>
      <c r="X1" s="50"/>
      <c r="Y1" s="50"/>
    </row>
    <row r="2" spans="1:25" s="39" customFormat="1">
      <c r="A2" s="37" t="s">
        <v>60</v>
      </c>
      <c r="B2" s="38" t="str">
        <f>ThongtinDN!D6</f>
        <v>Lô 15 Khu tái định cư Hòa Liên 5, Xã Hoà Liên, Huyện Hoà Vang, Thành phố Đà Nẵng, Việt Nam</v>
      </c>
      <c r="G2" s="40"/>
      <c r="H2" s="42"/>
      <c r="I2" s="42"/>
      <c r="J2" s="42"/>
      <c r="L2" s="43"/>
      <c r="M2" s="44"/>
      <c r="N2" s="45"/>
      <c r="O2" s="45"/>
      <c r="P2" s="46"/>
      <c r="Q2" s="47"/>
      <c r="R2" s="47"/>
      <c r="S2" s="48"/>
      <c r="T2" s="49"/>
      <c r="U2" s="49"/>
      <c r="V2" s="50"/>
      <c r="W2" s="50"/>
      <c r="X2" s="50"/>
      <c r="Y2" s="50"/>
    </row>
    <row r="3" spans="1:25" s="39" customFormat="1">
      <c r="A3" s="37" t="s">
        <v>47</v>
      </c>
      <c r="B3" s="51" t="str">
        <f>ThongtinDN!D7</f>
        <v>0 4 0 1 9 4 1 7 0 2</v>
      </c>
      <c r="G3" s="40"/>
      <c r="H3" s="42"/>
      <c r="I3" s="42"/>
      <c r="J3" s="42"/>
      <c r="L3" s="43"/>
      <c r="M3" s="44"/>
      <c r="N3" s="45"/>
      <c r="O3" s="45"/>
      <c r="P3" s="46"/>
      <c r="Q3" s="47"/>
      <c r="R3" s="47"/>
      <c r="S3" s="48"/>
      <c r="T3" s="49"/>
      <c r="U3" s="49"/>
      <c r="V3" s="50"/>
      <c r="W3" s="50"/>
      <c r="X3" s="50"/>
      <c r="Y3" s="50"/>
    </row>
    <row r="4" spans="1:25">
      <c r="D4" s="73"/>
      <c r="E4" s="73"/>
      <c r="F4" s="73"/>
      <c r="J4" s="74"/>
      <c r="K4" s="74"/>
      <c r="O4" s="73"/>
    </row>
    <row r="5" spans="1:25" s="54" customFormat="1" ht="20.25">
      <c r="A5" s="94" t="s">
        <v>13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75"/>
      <c r="M5" s="75"/>
      <c r="N5" s="75"/>
      <c r="O5" s="76"/>
    </row>
    <row r="6" spans="1:25" s="54" customFormat="1">
      <c r="A6" s="89" t="str">
        <f>[1]ThongtinDN!D16</f>
        <v>Từ ngày 01/01/2020   đến 31/01/2020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55"/>
      <c r="M6" s="55"/>
      <c r="N6" s="55"/>
      <c r="O6" s="77"/>
    </row>
    <row r="7" spans="1:25" s="78" customFormat="1" ht="14.25">
      <c r="A7" s="90" t="s">
        <v>5</v>
      </c>
      <c r="B7" s="90" t="s">
        <v>6</v>
      </c>
      <c r="C7" s="90" t="s">
        <v>7</v>
      </c>
      <c r="D7" s="82" t="s">
        <v>14</v>
      </c>
      <c r="E7" s="84"/>
      <c r="F7" s="82" t="s">
        <v>8</v>
      </c>
      <c r="G7" s="84"/>
      <c r="H7" s="82" t="s">
        <v>12</v>
      </c>
      <c r="I7" s="84"/>
      <c r="J7" s="82" t="s">
        <v>15</v>
      </c>
      <c r="K7" s="84"/>
    </row>
    <row r="8" spans="1:25" s="78" customFormat="1" ht="14.25">
      <c r="A8" s="91"/>
      <c r="B8" s="91"/>
      <c r="C8" s="91"/>
      <c r="D8" s="79" t="s">
        <v>9</v>
      </c>
      <c r="E8" s="79" t="s">
        <v>11</v>
      </c>
      <c r="F8" s="79" t="s">
        <v>9</v>
      </c>
      <c r="G8" s="79" t="s">
        <v>11</v>
      </c>
      <c r="H8" s="79" t="s">
        <v>9</v>
      </c>
      <c r="I8" s="79" t="s">
        <v>11</v>
      </c>
      <c r="J8" s="79" t="s">
        <v>9</v>
      </c>
      <c r="K8" s="79" t="s">
        <v>11</v>
      </c>
    </row>
    <row r="9" spans="1:25">
      <c r="A9" s="62" t="s">
        <v>16</v>
      </c>
      <c r="B9" s="62" t="s">
        <v>17</v>
      </c>
      <c r="C9" s="62" t="s">
        <v>18</v>
      </c>
      <c r="D9" s="64">
        <v>689</v>
      </c>
      <c r="E9" s="64">
        <v>9125013</v>
      </c>
      <c r="F9" s="64">
        <f ca="1">SUMIF('Nhap-xuat'!$E$9:$M$5000,TonghopNXT!$A9,'Nhap-xuat'!$H$9:$H$5000)</f>
        <v>0</v>
      </c>
      <c r="G9" s="64">
        <f ca="1">SUMIF('Nhap-xuat'!$E$9:$M$5000,TonghopNXT!$A9,'Nhap-xuat'!$J$9:$J$5000)</f>
        <v>0</v>
      </c>
      <c r="H9" s="64">
        <f ca="1">SUMIF('Nhap-xuat'!$E$9:$M$5000,$A9,'Nhap-xuat'!$K$9:$K$5000)</f>
        <v>86</v>
      </c>
      <c r="I9" s="64">
        <f ca="1">SUMIF('Nhap-xuat'!$E$9:$M$5000,$A9,'Nhap-xuat'!$M$9:$M$5000)</f>
        <v>1563636.348</v>
      </c>
      <c r="J9" s="64">
        <f ca="1">D9+F9-H9</f>
        <v>603</v>
      </c>
      <c r="K9" s="64">
        <f ca="1">E9+G9-I9</f>
        <v>7561376.6519999998</v>
      </c>
    </row>
    <row r="10" spans="1:25">
      <c r="A10" s="62" t="s">
        <v>19</v>
      </c>
      <c r="B10" s="62" t="s">
        <v>22</v>
      </c>
      <c r="C10" s="62" t="s">
        <v>18</v>
      </c>
      <c r="D10" s="64">
        <v>257</v>
      </c>
      <c r="E10" s="64">
        <v>3364130</v>
      </c>
      <c r="F10" s="64">
        <f ca="1">SUMIF('Nhap-xuat'!$E$9:$M$5000,TonghopNXT!$A10,'Nhap-xuat'!$H$9:$H$5000)</f>
        <v>620</v>
      </c>
      <c r="G10" s="64">
        <f ca="1">SUMIF('Nhap-xuat'!$E$9:$M$5000,TonghopNXT!$A10,'Nhap-xuat'!$J$9:$J$5000)</f>
        <v>6739400</v>
      </c>
      <c r="H10" s="64">
        <f ca="1">SUMIF('Nhap-xuat'!$E$9:$M$5000,$A10,'Nhap-xuat'!$K$9:$K$5000)</f>
        <v>620</v>
      </c>
      <c r="I10" s="64">
        <f ca="1">SUMIF('Nhap-xuat'!$E$9:$M$5000,$A10,'Nhap-xuat'!$M$9:$M$5000)</f>
        <v>7999999.5</v>
      </c>
      <c r="J10" s="64">
        <f t="shared" ref="J10:J17" ca="1" si="0">D10+F10-H10</f>
        <v>257</v>
      </c>
      <c r="K10" s="64">
        <f t="shared" ref="K10:K17" ca="1" si="1">E10+G10-I10</f>
        <v>2103530.5</v>
      </c>
    </row>
    <row r="11" spans="1:25">
      <c r="A11" s="62" t="s">
        <v>20</v>
      </c>
      <c r="B11" s="62" t="s">
        <v>21</v>
      </c>
      <c r="C11" s="62" t="s">
        <v>18</v>
      </c>
      <c r="D11" s="64">
        <v>456</v>
      </c>
      <c r="E11" s="64">
        <v>7043400</v>
      </c>
      <c r="F11" s="64">
        <f ca="1">SUMIF('Nhap-xuat'!$E$9:$M$5000,TonghopNXT!$A11,'Nhap-xuat'!$H$9:$H$5000)</f>
        <v>0</v>
      </c>
      <c r="G11" s="64">
        <f ca="1">SUMIF('Nhap-xuat'!$E$9:$M$5000,TonghopNXT!$A11,'Nhap-xuat'!$J$9:$J$5000)</f>
        <v>0</v>
      </c>
      <c r="H11" s="64">
        <f ca="1">SUMIF('Nhap-xuat'!$E$9:$M$5000,$A11,'Nhap-xuat'!$K$9:$K$5000)</f>
        <v>0</v>
      </c>
      <c r="I11" s="64">
        <f ca="1">SUMIF('Nhap-xuat'!$E$9:$M$5000,$A11,'Nhap-xuat'!$M$9:$M$5000)</f>
        <v>0</v>
      </c>
      <c r="J11" s="64">
        <f t="shared" ca="1" si="0"/>
        <v>456</v>
      </c>
      <c r="K11" s="64">
        <f t="shared" ca="1" si="1"/>
        <v>7043400</v>
      </c>
    </row>
    <row r="12" spans="1:25">
      <c r="A12" s="62" t="s">
        <v>23</v>
      </c>
      <c r="B12" s="62" t="s">
        <v>24</v>
      </c>
      <c r="C12" s="62" t="s">
        <v>18</v>
      </c>
      <c r="D12" s="64">
        <v>2207</v>
      </c>
      <c r="E12" s="64">
        <v>28418300</v>
      </c>
      <c r="F12" s="64">
        <f ca="1">SUMIF('Nhap-xuat'!$E$9:$M$5000,TonghopNXT!$A12,'Nhap-xuat'!$H$9:$H$5000)</f>
        <v>0</v>
      </c>
      <c r="G12" s="64">
        <f ca="1">SUMIF('Nhap-xuat'!$E$9:$M$5000,TonghopNXT!$A12,'Nhap-xuat'!$J$9:$J$5000)</f>
        <v>0</v>
      </c>
      <c r="H12" s="64">
        <f ca="1">SUMIF('Nhap-xuat'!$E$9:$M$5000,$A12,'Nhap-xuat'!$K$9:$K$5000)</f>
        <v>0</v>
      </c>
      <c r="I12" s="64">
        <f ca="1">SUMIF('Nhap-xuat'!$E$9:$M$5000,$A12,'Nhap-xuat'!$M$9:$M$5000)</f>
        <v>0</v>
      </c>
      <c r="J12" s="64">
        <f t="shared" ca="1" si="0"/>
        <v>2207</v>
      </c>
      <c r="K12" s="64">
        <f t="shared" ca="1" si="1"/>
        <v>28418300</v>
      </c>
    </row>
    <row r="13" spans="1:25">
      <c r="A13" s="62" t="s">
        <v>25</v>
      </c>
      <c r="B13" s="62" t="s">
        <v>26</v>
      </c>
      <c r="C13" s="62" t="s">
        <v>18</v>
      </c>
      <c r="D13" s="64">
        <v>1451</v>
      </c>
      <c r="E13" s="64">
        <v>18654420</v>
      </c>
      <c r="F13" s="64">
        <f ca="1">SUMIF('Nhap-xuat'!$E$9:$M$5000,TonghopNXT!$A13,'Nhap-xuat'!$H$9:$H$5000)</f>
        <v>0</v>
      </c>
      <c r="G13" s="64">
        <f ca="1">SUMIF('Nhap-xuat'!$E$9:$M$5000,TonghopNXT!$A13,'Nhap-xuat'!$J$9:$J$5000)</f>
        <v>0</v>
      </c>
      <c r="H13" s="64">
        <f ca="1">SUMIF('Nhap-xuat'!$E$9:$M$5000,$A13,'Nhap-xuat'!$K$9:$K$5000)</f>
        <v>0</v>
      </c>
      <c r="I13" s="64">
        <f ca="1">SUMIF('Nhap-xuat'!$E$9:$M$5000,$A13,'Nhap-xuat'!$M$9:$M$5000)</f>
        <v>0</v>
      </c>
      <c r="J13" s="64">
        <f t="shared" ca="1" si="0"/>
        <v>1451</v>
      </c>
      <c r="K13" s="64">
        <f t="shared" ca="1" si="1"/>
        <v>18654420</v>
      </c>
    </row>
    <row r="14" spans="1:25">
      <c r="A14" s="62" t="s">
        <v>27</v>
      </c>
      <c r="B14" s="62" t="s">
        <v>28</v>
      </c>
      <c r="C14" s="62" t="s">
        <v>18</v>
      </c>
      <c r="D14" s="64">
        <v>2823</v>
      </c>
      <c r="E14" s="64">
        <v>36378270</v>
      </c>
      <c r="F14" s="64">
        <f ca="1">SUMIF('Nhap-xuat'!$E$9:$M$5000,TonghopNXT!$A14,'Nhap-xuat'!$H$9:$H$5000)</f>
        <v>0</v>
      </c>
      <c r="G14" s="64">
        <f ca="1">SUMIF('Nhap-xuat'!$E$9:$M$5000,TonghopNXT!$A14,'Nhap-xuat'!$J$9:$J$5000)</f>
        <v>0</v>
      </c>
      <c r="H14" s="64">
        <f ca="1">SUMIF('Nhap-xuat'!$E$9:$M$5000,$A14,'Nhap-xuat'!$K$9:$K$5000)</f>
        <v>0</v>
      </c>
      <c r="I14" s="64">
        <f ca="1">SUMIF('Nhap-xuat'!$E$9:$M$5000,$A14,'Nhap-xuat'!$M$9:$M$5000)</f>
        <v>0</v>
      </c>
      <c r="J14" s="64">
        <f t="shared" ca="1" si="0"/>
        <v>2823</v>
      </c>
      <c r="K14" s="64">
        <f t="shared" ca="1" si="1"/>
        <v>36378270</v>
      </c>
    </row>
    <row r="15" spans="1:25">
      <c r="A15" s="62" t="s">
        <v>29</v>
      </c>
      <c r="B15" s="62" t="s">
        <v>30</v>
      </c>
      <c r="C15" s="62" t="s">
        <v>18</v>
      </c>
      <c r="D15" s="64">
        <v>6230</v>
      </c>
      <c r="E15" s="64">
        <v>78445200</v>
      </c>
      <c r="F15" s="64">
        <f ca="1">SUMIF('Nhap-xuat'!$E$9:$M$5000,TonghopNXT!$A15,'Nhap-xuat'!$H$9:$H$5000)</f>
        <v>0</v>
      </c>
      <c r="G15" s="64">
        <f ca="1">SUMIF('Nhap-xuat'!$E$9:$M$5000,TonghopNXT!$A15,'Nhap-xuat'!$J$9:$J$5000)</f>
        <v>0</v>
      </c>
      <c r="H15" s="64">
        <f ca="1">SUMIF('Nhap-xuat'!$E$9:$M$5000,$A15,'Nhap-xuat'!$K$9:$K$5000)</f>
        <v>5289</v>
      </c>
      <c r="I15" s="64">
        <f ca="1">SUMIF('Nhap-xuat'!$E$9:$M$5000,$A15,'Nhap-xuat'!$M$9:$M$5000)</f>
        <v>67314546.897</v>
      </c>
      <c r="J15" s="64">
        <f t="shared" ca="1" si="0"/>
        <v>941</v>
      </c>
      <c r="K15" s="64">
        <f t="shared" ca="1" si="1"/>
        <v>11130653.103</v>
      </c>
    </row>
    <row r="16" spans="1:25">
      <c r="A16" s="80" t="s">
        <v>31</v>
      </c>
      <c r="B16" s="80" t="s">
        <v>32</v>
      </c>
      <c r="C16" s="80" t="s">
        <v>33</v>
      </c>
      <c r="D16" s="64">
        <v>30</v>
      </c>
      <c r="E16" s="64">
        <v>35700000</v>
      </c>
      <c r="F16" s="64">
        <f ca="1">SUMIF('Nhap-xuat'!$E$9:$M$5000,TonghopNXT!$A16,'Nhap-xuat'!$H$9:$H$5000)</f>
        <v>10</v>
      </c>
      <c r="G16" s="64">
        <f ca="1">SUMIF('Nhap-xuat'!$E$9:$M$5000,TonghopNXT!$A16,'Nhap-xuat'!$J$9:$J$5000)</f>
        <v>12000000</v>
      </c>
      <c r="H16" s="64">
        <f ca="1">SUMIF('Nhap-xuat'!$E$9:$M$5000,$A16,'Nhap-xuat'!$K$9:$K$5000)</f>
        <v>35</v>
      </c>
      <c r="I16" s="64">
        <f ca="1">SUMIF('Nhap-xuat'!$E$9:$M$5000,$A16,'Nhap-xuat'!$M$9:$M$5000)</f>
        <v>44545454.555</v>
      </c>
      <c r="J16" s="64">
        <f t="shared" ca="1" si="0"/>
        <v>5</v>
      </c>
      <c r="K16" s="64">
        <f t="shared" ca="1" si="1"/>
        <v>3154545.4450000003</v>
      </c>
    </row>
    <row r="17" spans="1:11">
      <c r="A17" s="80" t="s">
        <v>34</v>
      </c>
      <c r="B17" s="80" t="s">
        <v>35</v>
      </c>
      <c r="C17" s="80" t="s">
        <v>33</v>
      </c>
      <c r="D17" s="64">
        <v>84</v>
      </c>
      <c r="E17" s="64">
        <v>105435000</v>
      </c>
      <c r="F17" s="64">
        <f ca="1">SUMIF('Nhap-xuat'!$E$9:$M$5000,TonghopNXT!$A17,'Nhap-xuat'!$H$9:$H$5000)</f>
        <v>10</v>
      </c>
      <c r="G17" s="64">
        <f ca="1">SUMIF('Nhap-xuat'!$E$9:$M$5000,TonghopNXT!$A17,'Nhap-xuat'!$J$9:$J$5000)</f>
        <v>12000000</v>
      </c>
      <c r="H17" s="64">
        <f ca="1">SUMIF('Nhap-xuat'!$E$9:$M$5000,$A17,'Nhap-xuat'!$K$9:$K$5000)</f>
        <v>76</v>
      </c>
      <c r="I17" s="64">
        <f ca="1">SUMIF('Nhap-xuat'!$E$9:$M$5000,$A17,'Nhap-xuat'!$M$9:$M$5000)</f>
        <v>100872727.252</v>
      </c>
      <c r="J17" s="64">
        <f t="shared" ca="1" si="0"/>
        <v>18</v>
      </c>
      <c r="K17" s="64">
        <f t="shared" ca="1" si="1"/>
        <v>16562272.747999996</v>
      </c>
    </row>
    <row r="18" spans="1:11">
      <c r="A18" s="80"/>
      <c r="B18" s="62"/>
      <c r="C18" s="62"/>
      <c r="D18" s="64"/>
      <c r="E18" s="64"/>
      <c r="F18" s="64"/>
      <c r="G18" s="64"/>
      <c r="H18" s="64"/>
      <c r="I18" s="64"/>
      <c r="J18" s="64"/>
      <c r="K18" s="64"/>
    </row>
    <row r="19" spans="1:11">
      <c r="A19" s="62"/>
      <c r="B19" s="62"/>
      <c r="C19" s="62"/>
      <c r="D19" s="64"/>
      <c r="E19" s="64"/>
      <c r="F19" s="64"/>
      <c r="G19" s="64"/>
      <c r="H19" s="64"/>
      <c r="I19" s="64"/>
      <c r="J19" s="64"/>
      <c r="K19" s="64"/>
    </row>
    <row r="20" spans="1:11">
      <c r="A20" s="62"/>
      <c r="B20" s="62"/>
      <c r="C20" s="62"/>
      <c r="D20" s="64"/>
      <c r="E20" s="64"/>
      <c r="F20" s="64"/>
      <c r="G20" s="64"/>
      <c r="H20" s="64"/>
      <c r="I20" s="64"/>
      <c r="J20" s="64"/>
      <c r="K20" s="64"/>
    </row>
    <row r="21" spans="1:11">
      <c r="A21" s="62"/>
      <c r="B21" s="62"/>
      <c r="C21" s="62"/>
      <c r="D21" s="64"/>
      <c r="E21" s="64"/>
      <c r="F21" s="64"/>
      <c r="G21" s="64"/>
      <c r="H21" s="64"/>
      <c r="I21" s="64"/>
      <c r="J21" s="64"/>
      <c r="K21" s="64"/>
    </row>
    <row r="22" spans="1:11">
      <c r="A22" s="62"/>
      <c r="B22" s="62"/>
      <c r="C22" s="62"/>
      <c r="D22" s="64"/>
      <c r="E22" s="64"/>
      <c r="F22" s="64"/>
      <c r="G22" s="64"/>
      <c r="H22" s="64"/>
      <c r="I22" s="64"/>
      <c r="J22" s="64"/>
      <c r="K22" s="64"/>
    </row>
    <row r="23" spans="1:11">
      <c r="A23" s="62"/>
      <c r="B23" s="62"/>
      <c r="C23" s="62"/>
      <c r="D23" s="64"/>
      <c r="E23" s="64"/>
      <c r="F23" s="64"/>
      <c r="G23" s="64"/>
      <c r="H23" s="64"/>
      <c r="I23" s="64"/>
      <c r="J23" s="64"/>
      <c r="K23" s="64"/>
    </row>
    <row r="24" spans="1:11">
      <c r="A24" s="62"/>
      <c r="B24" s="62"/>
      <c r="C24" s="62"/>
      <c r="D24" s="64"/>
      <c r="E24" s="64"/>
      <c r="F24" s="64"/>
      <c r="G24" s="64"/>
      <c r="H24" s="64"/>
      <c r="I24" s="64"/>
      <c r="J24" s="64"/>
      <c r="K24" s="64"/>
    </row>
    <row r="25" spans="1:11">
      <c r="A25" s="62"/>
      <c r="B25" s="62"/>
      <c r="C25" s="62"/>
      <c r="D25" s="64"/>
      <c r="E25" s="64"/>
      <c r="F25" s="64"/>
      <c r="G25" s="64"/>
      <c r="H25" s="64"/>
      <c r="I25" s="64"/>
      <c r="J25" s="64"/>
      <c r="K25" s="64"/>
    </row>
    <row r="26" spans="1:11">
      <c r="A26" s="62"/>
      <c r="B26" s="62"/>
      <c r="C26" s="62"/>
      <c r="D26" s="64"/>
      <c r="E26" s="64"/>
      <c r="F26" s="64"/>
      <c r="G26" s="64"/>
      <c r="H26" s="64"/>
      <c r="I26" s="64"/>
      <c r="J26" s="64"/>
      <c r="K26" s="64"/>
    </row>
    <row r="27" spans="1:11">
      <c r="A27" s="62"/>
      <c r="B27" s="62"/>
      <c r="C27" s="62"/>
      <c r="D27" s="64"/>
      <c r="E27" s="64"/>
      <c r="F27" s="64"/>
      <c r="G27" s="64"/>
      <c r="H27" s="64"/>
      <c r="I27" s="64"/>
      <c r="J27" s="64"/>
      <c r="K27" s="64"/>
    </row>
    <row r="28" spans="1:11">
      <c r="A28" s="62"/>
      <c r="B28" s="62"/>
      <c r="C28" s="62"/>
      <c r="D28" s="64"/>
      <c r="E28" s="64"/>
      <c r="F28" s="64"/>
      <c r="G28" s="64"/>
      <c r="H28" s="64"/>
      <c r="I28" s="64"/>
      <c r="J28" s="64"/>
      <c r="K28" s="64"/>
    </row>
    <row r="29" spans="1:11">
      <c r="A29" s="62"/>
      <c r="B29" s="62"/>
      <c r="C29" s="62"/>
      <c r="D29" s="64"/>
      <c r="E29" s="64"/>
      <c r="F29" s="64"/>
      <c r="G29" s="64"/>
      <c r="H29" s="64"/>
      <c r="I29" s="64"/>
      <c r="J29" s="64"/>
      <c r="K29" s="64"/>
    </row>
    <row r="30" spans="1:11">
      <c r="A30" s="62"/>
      <c r="B30" s="62"/>
      <c r="C30" s="62"/>
      <c r="D30" s="64"/>
      <c r="E30" s="64"/>
      <c r="F30" s="64"/>
      <c r="G30" s="64"/>
      <c r="H30" s="64"/>
      <c r="I30" s="64"/>
      <c r="J30" s="64"/>
      <c r="K30" s="64"/>
    </row>
    <row r="31" spans="1:11">
      <c r="A31" s="62"/>
      <c r="B31" s="62"/>
      <c r="C31" s="62"/>
      <c r="D31" s="64"/>
      <c r="E31" s="64"/>
      <c r="F31" s="64"/>
      <c r="G31" s="64"/>
      <c r="H31" s="64"/>
      <c r="I31" s="64"/>
      <c r="J31" s="64"/>
      <c r="K31" s="64"/>
    </row>
    <row r="32" spans="1:11">
      <c r="A32" s="62"/>
      <c r="B32" s="62"/>
      <c r="C32" s="62"/>
      <c r="D32" s="64"/>
      <c r="E32" s="64"/>
      <c r="F32" s="64"/>
      <c r="G32" s="64"/>
      <c r="H32" s="64"/>
      <c r="I32" s="64"/>
      <c r="J32" s="64"/>
      <c r="K32" s="64"/>
    </row>
    <row r="33" spans="1:11">
      <c r="A33" s="62"/>
      <c r="B33" s="62"/>
      <c r="C33" s="62"/>
      <c r="D33" s="64"/>
      <c r="E33" s="64"/>
      <c r="F33" s="64"/>
      <c r="G33" s="64"/>
      <c r="H33" s="64"/>
      <c r="I33" s="64"/>
      <c r="J33" s="64"/>
      <c r="K33" s="64"/>
    </row>
    <row r="34" spans="1:11">
      <c r="A34" s="62"/>
      <c r="B34" s="62"/>
      <c r="C34" s="62"/>
      <c r="D34" s="64"/>
      <c r="E34" s="64"/>
      <c r="F34" s="64"/>
      <c r="G34" s="64"/>
      <c r="H34" s="64"/>
      <c r="I34" s="64"/>
      <c r="J34" s="64"/>
      <c r="K34" s="64"/>
    </row>
    <row r="35" spans="1:11">
      <c r="A35" s="62"/>
      <c r="B35" s="62"/>
      <c r="C35" s="62"/>
      <c r="D35" s="64"/>
      <c r="E35" s="64"/>
      <c r="F35" s="64"/>
      <c r="G35" s="64"/>
      <c r="H35" s="64"/>
      <c r="I35" s="64"/>
      <c r="J35" s="64"/>
      <c r="K35" s="64"/>
    </row>
    <row r="36" spans="1:11">
      <c r="A36" s="62"/>
      <c r="B36" s="62"/>
      <c r="C36" s="62"/>
      <c r="D36" s="64"/>
      <c r="E36" s="64"/>
      <c r="F36" s="64"/>
      <c r="G36" s="64"/>
      <c r="H36" s="64"/>
      <c r="I36" s="64"/>
      <c r="J36" s="64"/>
      <c r="K36" s="64"/>
    </row>
    <row r="37" spans="1:11">
      <c r="A37" s="62"/>
      <c r="B37" s="62"/>
      <c r="C37" s="62"/>
      <c r="D37" s="64"/>
      <c r="E37" s="64"/>
      <c r="F37" s="64"/>
      <c r="G37" s="64"/>
      <c r="H37" s="64"/>
      <c r="I37" s="64"/>
      <c r="J37" s="64"/>
      <c r="K37" s="64"/>
    </row>
    <row r="38" spans="1:11">
      <c r="A38" s="62"/>
      <c r="B38" s="62"/>
      <c r="C38" s="62"/>
      <c r="D38" s="64"/>
      <c r="E38" s="64"/>
      <c r="F38" s="64"/>
      <c r="G38" s="64"/>
      <c r="H38" s="64"/>
      <c r="I38" s="64"/>
      <c r="J38" s="64"/>
      <c r="K38" s="64"/>
    </row>
    <row r="39" spans="1:11">
      <c r="A39" s="62"/>
      <c r="B39" s="62"/>
      <c r="C39" s="62"/>
      <c r="D39" s="64"/>
      <c r="E39" s="64"/>
      <c r="F39" s="64"/>
      <c r="G39" s="64"/>
      <c r="H39" s="64"/>
      <c r="I39" s="64"/>
      <c r="J39" s="64"/>
      <c r="K39" s="64"/>
    </row>
    <row r="40" spans="1:11">
      <c r="A40" s="62"/>
      <c r="B40" s="62"/>
      <c r="C40" s="62"/>
      <c r="D40" s="64"/>
      <c r="E40" s="64"/>
      <c r="F40" s="64"/>
      <c r="G40" s="64"/>
      <c r="H40" s="64"/>
      <c r="I40" s="64"/>
      <c r="J40" s="64"/>
      <c r="K40" s="64"/>
    </row>
    <row r="41" spans="1:11">
      <c r="A41" s="62"/>
      <c r="B41" s="62"/>
      <c r="C41" s="62"/>
      <c r="D41" s="64"/>
      <c r="E41" s="64"/>
      <c r="F41" s="64"/>
      <c r="G41" s="64"/>
      <c r="H41" s="64"/>
      <c r="I41" s="64"/>
      <c r="J41" s="64"/>
      <c r="K41" s="64"/>
    </row>
    <row r="42" spans="1:11">
      <c r="A42" s="62"/>
      <c r="B42" s="62"/>
      <c r="C42" s="62"/>
      <c r="D42" s="64"/>
      <c r="E42" s="64"/>
      <c r="F42" s="64"/>
      <c r="G42" s="64"/>
      <c r="H42" s="64"/>
      <c r="I42" s="64"/>
      <c r="J42" s="64"/>
      <c r="K42" s="64"/>
    </row>
    <row r="43" spans="1:11">
      <c r="A43" s="62"/>
      <c r="B43" s="62"/>
      <c r="C43" s="62"/>
      <c r="D43" s="64"/>
      <c r="E43" s="64"/>
      <c r="F43" s="64"/>
      <c r="G43" s="64"/>
      <c r="H43" s="64"/>
      <c r="I43" s="64"/>
      <c r="J43" s="64"/>
      <c r="K43" s="64"/>
    </row>
    <row r="44" spans="1:11">
      <c r="A44" s="62"/>
      <c r="B44" s="62"/>
      <c r="C44" s="62"/>
      <c r="D44" s="64"/>
      <c r="E44" s="64"/>
      <c r="F44" s="64"/>
      <c r="G44" s="64"/>
      <c r="H44" s="64"/>
      <c r="I44" s="64"/>
      <c r="J44" s="64"/>
      <c r="K44" s="64"/>
    </row>
    <row r="45" spans="1:11">
      <c r="A45" s="62"/>
      <c r="B45" s="62"/>
      <c r="C45" s="62"/>
      <c r="D45" s="64"/>
      <c r="E45" s="64"/>
      <c r="F45" s="64"/>
      <c r="G45" s="64"/>
      <c r="H45" s="64"/>
      <c r="I45" s="64"/>
      <c r="J45" s="64"/>
      <c r="K45" s="64"/>
    </row>
    <row r="46" spans="1:11">
      <c r="A46" s="62"/>
      <c r="B46" s="62"/>
      <c r="C46" s="62"/>
      <c r="D46" s="64"/>
      <c r="E46" s="64"/>
      <c r="F46" s="64"/>
      <c r="G46" s="64"/>
      <c r="H46" s="64"/>
      <c r="I46" s="64"/>
      <c r="J46" s="64"/>
      <c r="K46" s="64"/>
    </row>
    <row r="47" spans="1:11">
      <c r="A47" s="62"/>
      <c r="B47" s="62"/>
      <c r="C47" s="62"/>
      <c r="D47" s="64"/>
      <c r="E47" s="64"/>
      <c r="F47" s="64"/>
      <c r="G47" s="64"/>
      <c r="H47" s="64"/>
      <c r="I47" s="64"/>
      <c r="J47" s="64"/>
      <c r="K47" s="64"/>
    </row>
    <row r="48" spans="1:11">
      <c r="A48" s="62"/>
      <c r="B48" s="62"/>
      <c r="C48" s="62"/>
      <c r="D48" s="64"/>
      <c r="E48" s="64"/>
      <c r="F48" s="64"/>
      <c r="G48" s="64"/>
      <c r="H48" s="64"/>
      <c r="I48" s="64"/>
      <c r="J48" s="64"/>
      <c r="K48" s="64"/>
    </row>
    <row r="49" spans="1:11">
      <c r="A49" s="62"/>
      <c r="B49" s="62"/>
      <c r="C49" s="62"/>
      <c r="D49" s="64"/>
      <c r="E49" s="64"/>
      <c r="F49" s="64"/>
      <c r="G49" s="64"/>
      <c r="H49" s="64"/>
      <c r="I49" s="64"/>
      <c r="J49" s="64"/>
      <c r="K49" s="64"/>
    </row>
    <row r="50" spans="1:11">
      <c r="A50" s="62"/>
      <c r="B50" s="62"/>
      <c r="C50" s="62"/>
      <c r="D50" s="64"/>
      <c r="E50" s="64"/>
      <c r="F50" s="64"/>
      <c r="G50" s="64"/>
      <c r="H50" s="64"/>
      <c r="I50" s="64"/>
      <c r="J50" s="64"/>
      <c r="K50" s="64"/>
    </row>
    <row r="51" spans="1:11">
      <c r="A51" s="62"/>
      <c r="B51" s="62"/>
      <c r="C51" s="62"/>
      <c r="D51" s="64"/>
      <c r="E51" s="64"/>
      <c r="F51" s="64"/>
      <c r="G51" s="64"/>
      <c r="H51" s="64"/>
      <c r="I51" s="64"/>
      <c r="J51" s="64"/>
      <c r="K51" s="64"/>
    </row>
    <row r="52" spans="1:11">
      <c r="A52" s="62"/>
      <c r="B52" s="62"/>
      <c r="C52" s="62"/>
      <c r="D52" s="64"/>
      <c r="E52" s="64"/>
      <c r="F52" s="64"/>
      <c r="G52" s="64"/>
      <c r="H52" s="64"/>
      <c r="I52" s="64"/>
      <c r="J52" s="64"/>
      <c r="K52" s="64"/>
    </row>
    <row r="53" spans="1:11">
      <c r="A53" s="62"/>
      <c r="B53" s="62"/>
      <c r="C53" s="62"/>
      <c r="D53" s="64"/>
      <c r="E53" s="64"/>
      <c r="F53" s="64"/>
      <c r="G53" s="64"/>
      <c r="H53" s="64"/>
      <c r="I53" s="64"/>
      <c r="J53" s="64"/>
      <c r="K53" s="64"/>
    </row>
    <row r="54" spans="1:11">
      <c r="A54" s="62"/>
      <c r="B54" s="62"/>
      <c r="C54" s="62"/>
      <c r="D54" s="64"/>
      <c r="E54" s="64"/>
      <c r="F54" s="64"/>
      <c r="G54" s="64"/>
      <c r="H54" s="64"/>
      <c r="I54" s="64"/>
      <c r="J54" s="64"/>
      <c r="K54" s="64"/>
    </row>
    <row r="55" spans="1:11">
      <c r="A55" s="62"/>
      <c r="B55" s="62"/>
      <c r="C55" s="62"/>
      <c r="D55" s="64"/>
      <c r="E55" s="64"/>
      <c r="F55" s="64"/>
      <c r="G55" s="64"/>
      <c r="H55" s="64"/>
      <c r="I55" s="64"/>
      <c r="J55" s="64"/>
      <c r="K55" s="64"/>
    </row>
    <row r="56" spans="1:11">
      <c r="A56" s="62"/>
      <c r="B56" s="62"/>
      <c r="C56" s="62"/>
      <c r="D56" s="64"/>
      <c r="E56" s="64"/>
      <c r="F56" s="64"/>
      <c r="G56" s="64"/>
      <c r="H56" s="64"/>
      <c r="I56" s="64"/>
      <c r="J56" s="64"/>
      <c r="K56" s="64"/>
    </row>
    <row r="57" spans="1:11">
      <c r="A57" s="62"/>
      <c r="B57" s="62"/>
      <c r="C57" s="62"/>
      <c r="D57" s="64"/>
      <c r="E57" s="64"/>
      <c r="F57" s="64"/>
      <c r="G57" s="64"/>
      <c r="H57" s="64"/>
      <c r="I57" s="64"/>
      <c r="J57" s="64"/>
      <c r="K57" s="64"/>
    </row>
    <row r="58" spans="1:11">
      <c r="A58" s="62"/>
      <c r="B58" s="62"/>
      <c r="C58" s="62"/>
      <c r="D58" s="64"/>
      <c r="E58" s="64"/>
      <c r="F58" s="64"/>
      <c r="G58" s="64"/>
      <c r="H58" s="64"/>
      <c r="I58" s="64"/>
      <c r="J58" s="64"/>
      <c r="K58" s="64"/>
    </row>
    <row r="59" spans="1:11">
      <c r="A59" s="62"/>
      <c r="B59" s="62"/>
      <c r="C59" s="62"/>
      <c r="D59" s="64"/>
      <c r="E59" s="64"/>
      <c r="F59" s="64"/>
      <c r="G59" s="64"/>
      <c r="H59" s="64"/>
      <c r="I59" s="64"/>
      <c r="J59" s="64"/>
      <c r="K59" s="64"/>
    </row>
    <row r="60" spans="1:11">
      <c r="A60" s="62"/>
      <c r="B60" s="62"/>
      <c r="C60" s="62"/>
      <c r="D60" s="64"/>
      <c r="E60" s="64"/>
      <c r="F60" s="64"/>
      <c r="G60" s="64"/>
      <c r="H60" s="64"/>
      <c r="I60" s="64"/>
      <c r="J60" s="64"/>
      <c r="K60" s="64"/>
    </row>
    <row r="61" spans="1:11">
      <c r="A61" s="62"/>
      <c r="B61" s="62"/>
      <c r="C61" s="62"/>
      <c r="D61" s="64"/>
      <c r="E61" s="64"/>
      <c r="F61" s="64"/>
      <c r="G61" s="64"/>
      <c r="H61" s="64"/>
      <c r="I61" s="64"/>
      <c r="J61" s="64"/>
      <c r="K61" s="64"/>
    </row>
    <row r="62" spans="1:11">
      <c r="A62" s="62"/>
      <c r="B62" s="62"/>
      <c r="C62" s="62"/>
      <c r="D62" s="64"/>
      <c r="E62" s="64"/>
      <c r="F62" s="64"/>
      <c r="G62" s="64"/>
      <c r="H62" s="64"/>
      <c r="I62" s="64"/>
      <c r="J62" s="64"/>
      <c r="K62" s="64"/>
    </row>
    <row r="63" spans="1:11">
      <c r="A63" s="62"/>
      <c r="B63" s="62"/>
      <c r="C63" s="62"/>
      <c r="D63" s="64"/>
      <c r="E63" s="64"/>
      <c r="F63" s="64"/>
      <c r="G63" s="64"/>
      <c r="H63" s="64"/>
      <c r="I63" s="64"/>
      <c r="J63" s="64"/>
      <c r="K63" s="64"/>
    </row>
    <row r="64" spans="1:11">
      <c r="A64" s="62"/>
      <c r="B64" s="62"/>
      <c r="C64" s="62"/>
      <c r="D64" s="64"/>
      <c r="E64" s="64"/>
      <c r="F64" s="64"/>
      <c r="G64" s="64"/>
      <c r="H64" s="64"/>
      <c r="I64" s="64"/>
      <c r="J64" s="64"/>
      <c r="K64" s="64"/>
    </row>
    <row r="65" spans="1:11">
      <c r="A65" s="62"/>
      <c r="B65" s="62"/>
      <c r="C65" s="62"/>
      <c r="D65" s="64"/>
      <c r="E65" s="64"/>
      <c r="F65" s="64"/>
      <c r="G65" s="64"/>
      <c r="H65" s="64"/>
      <c r="I65" s="64"/>
      <c r="J65" s="64"/>
      <c r="K65" s="64"/>
    </row>
    <row r="66" spans="1:11">
      <c r="A66" s="62"/>
      <c r="B66" s="62"/>
      <c r="C66" s="62"/>
      <c r="D66" s="64"/>
      <c r="E66" s="64"/>
      <c r="F66" s="64"/>
      <c r="G66" s="64"/>
      <c r="H66" s="64"/>
      <c r="I66" s="64"/>
      <c r="J66" s="64"/>
      <c r="K66" s="64"/>
    </row>
    <row r="67" spans="1:11">
      <c r="A67" s="62"/>
      <c r="B67" s="62"/>
      <c r="C67" s="62"/>
      <c r="D67" s="64"/>
      <c r="E67" s="64"/>
      <c r="F67" s="64"/>
      <c r="G67" s="64"/>
      <c r="H67" s="64"/>
      <c r="I67" s="64"/>
      <c r="J67" s="64"/>
      <c r="K67" s="64"/>
    </row>
    <row r="68" spans="1:11">
      <c r="A68" s="62"/>
      <c r="B68" s="62"/>
      <c r="C68" s="62"/>
      <c r="D68" s="64"/>
      <c r="E68" s="64"/>
      <c r="F68" s="64"/>
      <c r="G68" s="64"/>
      <c r="H68" s="64"/>
      <c r="I68" s="64"/>
      <c r="J68" s="64"/>
      <c r="K68" s="64"/>
    </row>
    <row r="69" spans="1:11">
      <c r="A69" s="62"/>
      <c r="B69" s="62"/>
      <c r="C69" s="62"/>
      <c r="D69" s="64"/>
      <c r="E69" s="64"/>
      <c r="F69" s="64"/>
      <c r="G69" s="64"/>
      <c r="H69" s="64"/>
      <c r="I69" s="64"/>
      <c r="J69" s="64"/>
      <c r="K69" s="64"/>
    </row>
    <row r="70" spans="1:11">
      <c r="A70" s="62"/>
      <c r="B70" s="62"/>
      <c r="C70" s="62"/>
      <c r="D70" s="64"/>
      <c r="E70" s="64"/>
      <c r="F70" s="64"/>
      <c r="G70" s="64"/>
      <c r="H70" s="64"/>
      <c r="I70" s="64"/>
      <c r="J70" s="64"/>
      <c r="K70" s="64"/>
    </row>
    <row r="71" spans="1:11">
      <c r="A71" s="62"/>
      <c r="B71" s="62"/>
      <c r="C71" s="62"/>
      <c r="D71" s="64"/>
      <c r="E71" s="64"/>
      <c r="F71" s="64"/>
      <c r="G71" s="64"/>
      <c r="H71" s="64"/>
      <c r="I71" s="64"/>
      <c r="J71" s="64"/>
      <c r="K71" s="64"/>
    </row>
    <row r="72" spans="1:11">
      <c r="A72" s="62"/>
      <c r="B72" s="62"/>
      <c r="C72" s="62"/>
      <c r="D72" s="64"/>
      <c r="E72" s="64"/>
      <c r="F72" s="64"/>
      <c r="G72" s="64"/>
      <c r="H72" s="64"/>
      <c r="I72" s="64"/>
      <c r="J72" s="64"/>
      <c r="K72" s="64"/>
    </row>
    <row r="73" spans="1:11">
      <c r="A73" s="62"/>
      <c r="B73" s="62"/>
      <c r="C73" s="62"/>
      <c r="D73" s="64"/>
      <c r="E73" s="64"/>
      <c r="F73" s="64"/>
      <c r="G73" s="64"/>
      <c r="H73" s="64"/>
      <c r="I73" s="64"/>
      <c r="J73" s="64"/>
      <c r="K73" s="64"/>
    </row>
    <row r="74" spans="1:11">
      <c r="A74" s="62"/>
      <c r="B74" s="62"/>
      <c r="C74" s="62"/>
      <c r="D74" s="64"/>
      <c r="E74" s="64"/>
      <c r="F74" s="64"/>
      <c r="G74" s="64"/>
      <c r="H74" s="64"/>
      <c r="I74" s="64"/>
      <c r="J74" s="64"/>
      <c r="K74" s="64"/>
    </row>
    <row r="75" spans="1:11">
      <c r="A75" s="62"/>
      <c r="B75" s="62"/>
      <c r="C75" s="62"/>
      <c r="D75" s="64"/>
      <c r="E75" s="64"/>
      <c r="F75" s="64"/>
      <c r="G75" s="64"/>
      <c r="H75" s="64"/>
      <c r="I75" s="64"/>
      <c r="J75" s="64"/>
      <c r="K75" s="64"/>
    </row>
    <row r="76" spans="1:11">
      <c r="A76" s="62"/>
      <c r="B76" s="62"/>
      <c r="C76" s="62"/>
      <c r="D76" s="64"/>
      <c r="E76" s="64"/>
      <c r="F76" s="64"/>
      <c r="G76" s="64"/>
      <c r="H76" s="64"/>
      <c r="I76" s="64"/>
      <c r="J76" s="64"/>
      <c r="K76" s="64"/>
    </row>
    <row r="77" spans="1:11">
      <c r="A77" s="62"/>
      <c r="B77" s="62"/>
      <c r="C77" s="62"/>
      <c r="D77" s="64"/>
      <c r="E77" s="64"/>
      <c r="F77" s="64"/>
      <c r="G77" s="64"/>
      <c r="H77" s="64"/>
      <c r="I77" s="64"/>
      <c r="J77" s="64"/>
      <c r="K77" s="64"/>
    </row>
    <row r="78" spans="1:11">
      <c r="A78" s="62"/>
      <c r="B78" s="62"/>
      <c r="C78" s="62"/>
      <c r="D78" s="64"/>
      <c r="E78" s="64"/>
      <c r="F78" s="64"/>
      <c r="G78" s="64"/>
      <c r="H78" s="64"/>
      <c r="I78" s="64"/>
      <c r="J78" s="64"/>
      <c r="K78" s="64"/>
    </row>
    <row r="79" spans="1:11">
      <c r="A79" s="62"/>
      <c r="B79" s="62"/>
      <c r="C79" s="62"/>
      <c r="D79" s="64"/>
      <c r="E79" s="64"/>
      <c r="F79" s="64"/>
      <c r="G79" s="64"/>
      <c r="H79" s="64"/>
      <c r="I79" s="64"/>
      <c r="J79" s="64"/>
      <c r="K79" s="64"/>
    </row>
    <row r="80" spans="1:11">
      <c r="A80" s="62"/>
      <c r="B80" s="62"/>
      <c r="C80" s="62"/>
      <c r="D80" s="64"/>
      <c r="E80" s="64"/>
      <c r="F80" s="64"/>
      <c r="G80" s="64"/>
      <c r="H80" s="64"/>
      <c r="I80" s="64"/>
      <c r="J80" s="64"/>
      <c r="K80" s="64"/>
    </row>
    <row r="81" spans="1:11">
      <c r="A81" s="62"/>
      <c r="B81" s="62"/>
      <c r="C81" s="62"/>
      <c r="D81" s="64"/>
      <c r="E81" s="64"/>
      <c r="F81" s="64"/>
      <c r="G81" s="64"/>
      <c r="H81" s="64"/>
      <c r="I81" s="64"/>
      <c r="J81" s="64"/>
      <c r="K81" s="64"/>
    </row>
    <row r="82" spans="1:11">
      <c r="A82" s="62"/>
      <c r="B82" s="62"/>
      <c r="C82" s="62"/>
      <c r="D82" s="64"/>
      <c r="E82" s="64"/>
      <c r="F82" s="64"/>
      <c r="G82" s="64"/>
      <c r="H82" s="64"/>
      <c r="I82" s="64"/>
      <c r="J82" s="64"/>
      <c r="K82" s="64"/>
    </row>
    <row r="83" spans="1:11">
      <c r="A83" s="62"/>
      <c r="B83" s="62"/>
      <c r="C83" s="62"/>
      <c r="D83" s="64"/>
      <c r="E83" s="64"/>
      <c r="F83" s="64"/>
      <c r="G83" s="64"/>
      <c r="H83" s="64"/>
      <c r="I83" s="64"/>
      <c r="J83" s="64"/>
      <c r="K83" s="64"/>
    </row>
    <row r="84" spans="1:11">
      <c r="A84" s="62"/>
      <c r="B84" s="62"/>
      <c r="C84" s="62"/>
      <c r="D84" s="64"/>
      <c r="E84" s="64"/>
      <c r="F84" s="64"/>
      <c r="G84" s="64"/>
      <c r="H84" s="64"/>
      <c r="I84" s="64"/>
      <c r="J84" s="64"/>
      <c r="K84" s="64"/>
    </row>
    <row r="85" spans="1:11">
      <c r="A85" s="62"/>
      <c r="B85" s="62"/>
      <c r="C85" s="62"/>
      <c r="D85" s="64"/>
      <c r="E85" s="64"/>
      <c r="F85" s="64"/>
      <c r="G85" s="64"/>
      <c r="H85" s="64"/>
      <c r="I85" s="64"/>
      <c r="J85" s="64"/>
      <c r="K85" s="64"/>
    </row>
    <row r="86" spans="1:11">
      <c r="A86" s="62"/>
      <c r="B86" s="62"/>
      <c r="C86" s="62"/>
      <c r="D86" s="64"/>
      <c r="E86" s="64"/>
      <c r="F86" s="64"/>
      <c r="G86" s="64"/>
      <c r="H86" s="64"/>
      <c r="I86" s="64"/>
      <c r="J86" s="64"/>
      <c r="K86" s="64"/>
    </row>
    <row r="87" spans="1:11">
      <c r="A87" s="62"/>
      <c r="B87" s="62"/>
      <c r="C87" s="62"/>
      <c r="D87" s="64"/>
      <c r="E87" s="64"/>
      <c r="F87" s="64"/>
      <c r="G87" s="64"/>
      <c r="H87" s="64"/>
      <c r="I87" s="64"/>
      <c r="J87" s="64"/>
      <c r="K87" s="64"/>
    </row>
    <row r="88" spans="1:11">
      <c r="A88" s="62"/>
      <c r="B88" s="62"/>
      <c r="C88" s="62"/>
      <c r="D88" s="64"/>
      <c r="E88" s="64"/>
      <c r="F88" s="64"/>
      <c r="G88" s="64"/>
      <c r="H88" s="64"/>
      <c r="I88" s="64"/>
      <c r="J88" s="64"/>
      <c r="K88" s="64"/>
    </row>
    <row r="89" spans="1:11">
      <c r="A89" s="62"/>
      <c r="B89" s="62"/>
      <c r="C89" s="62"/>
      <c r="D89" s="64"/>
      <c r="E89" s="64"/>
      <c r="F89" s="64"/>
      <c r="G89" s="64"/>
      <c r="H89" s="64"/>
      <c r="I89" s="64"/>
      <c r="J89" s="64"/>
      <c r="K89" s="64"/>
    </row>
    <row r="90" spans="1:11">
      <c r="A90" s="62"/>
      <c r="B90" s="62"/>
      <c r="C90" s="62"/>
      <c r="D90" s="64"/>
      <c r="E90" s="64"/>
      <c r="F90" s="64"/>
      <c r="G90" s="64"/>
      <c r="H90" s="64"/>
      <c r="I90" s="64"/>
      <c r="J90" s="64"/>
      <c r="K90" s="64"/>
    </row>
    <row r="91" spans="1:11">
      <c r="A91" s="62"/>
      <c r="B91" s="62"/>
      <c r="C91" s="62"/>
      <c r="D91" s="64"/>
      <c r="E91" s="64"/>
      <c r="F91" s="64"/>
      <c r="G91" s="64"/>
      <c r="H91" s="64"/>
      <c r="I91" s="64"/>
      <c r="J91" s="64"/>
      <c r="K91" s="64"/>
    </row>
    <row r="92" spans="1:11">
      <c r="A92" s="62"/>
      <c r="B92" s="62"/>
      <c r="C92" s="62"/>
      <c r="D92" s="64"/>
      <c r="E92" s="64"/>
      <c r="F92" s="64"/>
      <c r="G92" s="64"/>
      <c r="H92" s="64"/>
      <c r="I92" s="64"/>
      <c r="J92" s="64"/>
      <c r="K92" s="64"/>
    </row>
    <row r="93" spans="1:11">
      <c r="A93" s="62"/>
      <c r="B93" s="62"/>
      <c r="C93" s="62"/>
      <c r="D93" s="64"/>
      <c r="E93" s="64"/>
      <c r="F93" s="64"/>
      <c r="G93" s="64"/>
      <c r="H93" s="64"/>
      <c r="I93" s="64"/>
      <c r="J93" s="64"/>
      <c r="K93" s="64"/>
    </row>
    <row r="94" spans="1:11">
      <c r="A94" s="62"/>
      <c r="B94" s="62"/>
      <c r="C94" s="62"/>
      <c r="D94" s="64"/>
      <c r="E94" s="64"/>
      <c r="F94" s="64"/>
      <c r="G94" s="64"/>
      <c r="H94" s="64"/>
      <c r="I94" s="64"/>
      <c r="J94" s="64"/>
      <c r="K94" s="64"/>
    </row>
    <row r="95" spans="1:11">
      <c r="A95" s="62"/>
      <c r="B95" s="62"/>
      <c r="C95" s="62"/>
      <c r="D95" s="64"/>
      <c r="E95" s="64"/>
      <c r="F95" s="64"/>
      <c r="G95" s="64"/>
      <c r="H95" s="64"/>
      <c r="I95" s="64"/>
      <c r="J95" s="64"/>
      <c r="K95" s="64"/>
    </row>
    <row r="96" spans="1:11">
      <c r="A96" s="62"/>
      <c r="B96" s="62"/>
      <c r="C96" s="62"/>
      <c r="D96" s="64"/>
      <c r="E96" s="64"/>
      <c r="F96" s="64"/>
      <c r="G96" s="64"/>
      <c r="H96" s="64"/>
      <c r="I96" s="64"/>
      <c r="J96" s="64"/>
      <c r="K96" s="64"/>
    </row>
    <row r="97" spans="1:11">
      <c r="A97" s="62"/>
      <c r="B97" s="62"/>
      <c r="C97" s="62"/>
      <c r="D97" s="64"/>
      <c r="E97" s="64"/>
      <c r="F97" s="64"/>
      <c r="G97" s="64"/>
      <c r="H97" s="64"/>
      <c r="I97" s="64"/>
      <c r="J97" s="64"/>
      <c r="K97" s="64"/>
    </row>
    <row r="98" spans="1:11">
      <c r="A98" s="62"/>
      <c r="B98" s="62"/>
      <c r="C98" s="62"/>
      <c r="D98" s="64"/>
      <c r="E98" s="64"/>
      <c r="F98" s="64"/>
      <c r="G98" s="64"/>
      <c r="H98" s="64"/>
      <c r="I98" s="64"/>
      <c r="J98" s="64"/>
      <c r="K98" s="64"/>
    </row>
    <row r="99" spans="1:11">
      <c r="A99" s="62"/>
      <c r="B99" s="62"/>
      <c r="C99" s="62"/>
      <c r="D99" s="64"/>
      <c r="E99" s="64"/>
      <c r="F99" s="64"/>
      <c r="G99" s="64"/>
      <c r="H99" s="64"/>
      <c r="I99" s="64"/>
      <c r="J99" s="64"/>
      <c r="K99" s="64"/>
    </row>
    <row r="100" spans="1:11">
      <c r="A100" s="62"/>
      <c r="B100" s="62"/>
      <c r="C100" s="62"/>
      <c r="D100" s="64"/>
      <c r="E100" s="64"/>
      <c r="F100" s="64"/>
      <c r="G100" s="64"/>
      <c r="H100" s="64"/>
      <c r="I100" s="64"/>
      <c r="J100" s="64"/>
      <c r="K100" s="64"/>
    </row>
  </sheetData>
  <mergeCells count="9">
    <mergeCell ref="A5:K5"/>
    <mergeCell ref="A6:K6"/>
    <mergeCell ref="J7:K7"/>
    <mergeCell ref="H7:I7"/>
    <mergeCell ref="F7:G7"/>
    <mergeCell ref="D7:E7"/>
    <mergeCell ref="A7:A8"/>
    <mergeCell ref="B7:B8"/>
    <mergeCell ref="C7:C8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D49BD-1083-4BC6-BBAF-7B984B5BBA03}">
  <dimension ref="A1:X10"/>
  <sheetViews>
    <sheetView workbookViewId="0">
      <selection activeCell="A12" sqref="A12"/>
    </sheetView>
  </sheetViews>
  <sheetFormatPr defaultRowHeight="15.75"/>
  <cols>
    <col min="1" max="1" width="12.75" style="12" customWidth="1"/>
    <col min="2" max="2" width="32.125" style="12" customWidth="1"/>
    <col min="3" max="3" width="66.125" style="12" customWidth="1"/>
    <col min="4" max="4" width="18.375" style="13" customWidth="1"/>
    <col min="5" max="5" width="22.125" style="12" customWidth="1"/>
    <col min="6" max="6" width="9.875" style="12" bestFit="1" customWidth="1"/>
    <col min="7" max="16384" width="9" style="12"/>
  </cols>
  <sheetData>
    <row r="1" spans="1:24" s="2" customFormat="1">
      <c r="A1" s="10" t="s">
        <v>45</v>
      </c>
      <c r="B1" s="10" t="str">
        <f>ThongtinDN!D5</f>
        <v>Công ty TNHH MTV Quan Nam Sơn</v>
      </c>
      <c r="C1" s="8"/>
      <c r="D1" s="11"/>
      <c r="E1" s="8"/>
      <c r="F1" s="8"/>
      <c r="G1" s="9"/>
      <c r="H1" s="9"/>
      <c r="I1" s="9"/>
      <c r="J1" s="8"/>
      <c r="K1" s="8"/>
      <c r="L1" s="1"/>
      <c r="M1" s="3"/>
      <c r="N1" s="3"/>
      <c r="O1" s="4"/>
      <c r="P1" s="5"/>
      <c r="Q1" s="5"/>
      <c r="R1" s="6"/>
      <c r="S1" s="7"/>
      <c r="T1" s="7"/>
      <c r="U1" s="8"/>
      <c r="V1" s="8"/>
      <c r="W1" s="8"/>
      <c r="X1" s="8"/>
    </row>
    <row r="2" spans="1:24" s="2" customFormat="1">
      <c r="A2" s="10" t="s">
        <v>60</v>
      </c>
      <c r="B2" s="10" t="str">
        <f>ThongtinDN!D6</f>
        <v>Lô 15 Khu tái định cư Hòa Liên 5, Xã Hoà Liên, Huyện Hoà Vang, Thành phố Đà Nẵng, Việt Nam</v>
      </c>
      <c r="C2" s="8"/>
      <c r="D2" s="11"/>
      <c r="E2" s="8"/>
      <c r="F2" s="8"/>
      <c r="G2" s="9"/>
      <c r="H2" s="9"/>
      <c r="I2" s="9"/>
      <c r="J2" s="8"/>
      <c r="K2" s="8"/>
      <c r="L2" s="1"/>
      <c r="M2" s="3"/>
      <c r="N2" s="3"/>
      <c r="O2" s="4"/>
      <c r="P2" s="5"/>
      <c r="Q2" s="5"/>
      <c r="R2" s="6"/>
      <c r="S2" s="7"/>
      <c r="T2" s="7"/>
      <c r="U2" s="8"/>
      <c r="V2" s="8"/>
      <c r="W2" s="8"/>
      <c r="X2" s="8"/>
    </row>
    <row r="3" spans="1:24" s="2" customFormat="1">
      <c r="A3" s="10" t="s">
        <v>62</v>
      </c>
      <c r="B3" s="34" t="str">
        <f>ThongtinDN!D7</f>
        <v>0 4 0 1 9 4 1 7 0 2</v>
      </c>
      <c r="C3" s="8"/>
      <c r="D3" s="11"/>
      <c r="E3" s="8"/>
      <c r="F3" s="8"/>
      <c r="G3" s="9"/>
      <c r="H3" s="9"/>
      <c r="I3" s="9"/>
      <c r="J3" s="8"/>
      <c r="K3" s="8"/>
      <c r="L3" s="1"/>
      <c r="M3" s="3"/>
      <c r="N3" s="3"/>
      <c r="O3" s="4"/>
      <c r="P3" s="5"/>
      <c r="Q3" s="5"/>
      <c r="R3" s="6"/>
      <c r="S3" s="7"/>
      <c r="T3" s="7"/>
      <c r="U3" s="8"/>
      <c r="V3" s="8"/>
      <c r="W3" s="8"/>
      <c r="X3" s="8"/>
    </row>
    <row r="5" spans="1:24">
      <c r="A5" s="95" t="s">
        <v>61</v>
      </c>
      <c r="B5" s="95"/>
      <c r="C5" s="95"/>
      <c r="D5" s="95"/>
      <c r="E5" s="95"/>
      <c r="F5" s="95"/>
    </row>
    <row r="6" spans="1:24" s="14" customFormat="1">
      <c r="A6" s="36" t="s">
        <v>3</v>
      </c>
      <c r="B6" s="36" t="s">
        <v>2</v>
      </c>
      <c r="C6" s="36" t="s">
        <v>36</v>
      </c>
      <c r="D6" s="36" t="s">
        <v>37</v>
      </c>
      <c r="E6" s="36" t="s">
        <v>40</v>
      </c>
      <c r="F6" s="36" t="s">
        <v>43</v>
      </c>
    </row>
    <row r="7" spans="1:24">
      <c r="A7" s="15" t="s">
        <v>38</v>
      </c>
      <c r="B7" s="15" t="s">
        <v>39</v>
      </c>
      <c r="C7" s="16" t="s">
        <v>41</v>
      </c>
      <c r="D7" s="17">
        <v>401687478</v>
      </c>
      <c r="E7" s="18" t="s">
        <v>42</v>
      </c>
      <c r="F7" s="15"/>
    </row>
    <row r="8" spans="1:24">
      <c r="A8" s="15" t="s">
        <v>63</v>
      </c>
      <c r="B8" s="15" t="s">
        <v>64</v>
      </c>
      <c r="C8" s="15"/>
      <c r="D8" s="19"/>
      <c r="E8" s="15"/>
      <c r="F8" s="15"/>
    </row>
    <row r="9" spans="1:24">
      <c r="A9" s="15" t="s">
        <v>65</v>
      </c>
      <c r="B9" s="15" t="s">
        <v>66</v>
      </c>
      <c r="C9" s="15" t="s">
        <v>67</v>
      </c>
      <c r="D9" s="19">
        <v>401540556</v>
      </c>
      <c r="E9" s="35" t="s">
        <v>68</v>
      </c>
      <c r="F9" s="15">
        <v>903559556</v>
      </c>
    </row>
    <row r="10" spans="1:24">
      <c r="A10" s="15"/>
      <c r="B10" s="15"/>
      <c r="C10" s="15"/>
      <c r="D10" s="19"/>
      <c r="E10" s="15"/>
      <c r="F10" s="15"/>
    </row>
  </sheetData>
  <mergeCells count="1">
    <mergeCell ref="A5:F5"/>
  </mergeCells>
  <hyperlinks>
    <hyperlink ref="E7" r:id="rId1" xr:uid="{5DD6234D-AB2E-40E3-B522-9046092E1C78}"/>
    <hyperlink ref="E9" r:id="rId2" xr:uid="{79FF1A89-4FB0-4E0D-B805-9B21E84C5E9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F068-F513-4095-BE4D-AB3DB80586BA}">
  <dimension ref="D6:F17"/>
  <sheetViews>
    <sheetView workbookViewId="0">
      <selection activeCell="F20" sqref="F20"/>
    </sheetView>
  </sheetViews>
  <sheetFormatPr defaultRowHeight="15.75"/>
  <sheetData>
    <row r="6" spans="4:6">
      <c r="F6" t="s">
        <v>76</v>
      </c>
    </row>
    <row r="8" spans="4:6">
      <c r="D8" t="s">
        <v>78</v>
      </c>
    </row>
    <row r="10" spans="4:6">
      <c r="D10" t="s">
        <v>77</v>
      </c>
    </row>
    <row r="11" spans="4:6">
      <c r="E11" t="s">
        <v>79</v>
      </c>
    </row>
    <row r="12" spans="4:6">
      <c r="E12" t="s">
        <v>80</v>
      </c>
    </row>
    <row r="13" spans="4:6">
      <c r="E13" t="s">
        <v>81</v>
      </c>
    </row>
    <row r="14" spans="4:6">
      <c r="E14" t="s">
        <v>82</v>
      </c>
    </row>
    <row r="15" spans="4:6">
      <c r="E15" t="s">
        <v>83</v>
      </c>
    </row>
    <row r="16" spans="4:6">
      <c r="E16" t="s">
        <v>84</v>
      </c>
    </row>
    <row r="17" spans="5:5">
      <c r="E1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ThongtinDN</vt:lpstr>
      <vt:lpstr>Nhap-xuat</vt:lpstr>
      <vt:lpstr>TonghopNXT</vt:lpstr>
      <vt:lpstr>DMKH</vt:lpstr>
      <vt:lpstr>Huongdan</vt:lpstr>
      <vt:lpstr>makhachhang</vt:lpstr>
      <vt:lpstr>mavattu</vt:lpstr>
      <vt:lpstr>mavt</vt:lpstr>
      <vt:lpstr>ngay1</vt:lpstr>
      <vt:lpstr>ngay2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2020-06-11T01:48:23Z</dcterms:created>
  <dcterms:modified xsi:type="dcterms:W3CDTF">2020-06-26T02:19:13Z</dcterms:modified>
</cp:coreProperties>
</file>